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192.168.200.1\a上下水道課\0.経営管理室\●【経営比較分析表】\R4経営比較分析表\"/>
    </mc:Choice>
  </mc:AlternateContent>
  <xr:revisionPtr revIDLastSave="0" documentId="13_ncr:1_{2DE2081D-3858-42DD-B947-F32D6199FB31}" xr6:coauthVersionLast="47" xr6:coauthVersionMax="47" xr10:uidLastSave="{00000000-0000-0000-0000-000000000000}"/>
  <workbookProtection workbookAlgorithmName="SHA-512" workbookHashValue="hBF4n8jAmQYJO5GJPY5DSoQzk+Qd1I/iTQZ22K7L9vkQW+FvJn4Q/NXEcwuOINtJNSydx4fDnAL6P7Aq3uhHNg==" workbookSaltValue="iKvdBqjM0ataUpElekQl7g==" workbookSpinCount="100000" lockStructure="1"/>
  <bookViews>
    <workbookView xWindow="-120" yWindow="-120" windowWidth="20730" windowHeight="110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AT8" i="4" s="1"/>
  <c r="S6" i="5"/>
  <c r="AL8" i="4" s="1"/>
  <c r="R6" i="5"/>
  <c r="Q6" i="5"/>
  <c r="P6" i="5"/>
  <c r="O6" i="5"/>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AD10" i="4"/>
  <c r="W10" i="4"/>
  <c r="P10" i="4"/>
  <c r="I10" i="4"/>
  <c r="B10"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<sst xmlns="http://schemas.openxmlformats.org/spreadsheetml/2006/main" count="275" uniqueCount="116">
  <si>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</si>
  <si>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</si>
  <si>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</si>
  <si>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</si>
  <si>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</si>
  <si>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</si>
  <si>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</si>
  <si>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</si>
  <si>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</si>
  <si>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</si>
  <si>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</si>
  <si>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</si>
  <si>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</si>
  <si>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</si>
  <si>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</si>
  <si>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</si>
  <si>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</si>
  <si>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</si>
  <si>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</si>
  <si>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</si>
  <si>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</si>
  <si>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</si>
  <si>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</si>
  <si>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</si>
  <si>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</si>
  <si>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</si>
  <si>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</si>
  <si>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</si>
  <si>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</si>
  <si>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</si>
  <si>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</si>
  <si>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</si>
  <si>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</si>
  <si>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</si>
  <si>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</si>
  <si>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</si>
  <si>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</si>
  <si>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</si>
  <si>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</si>
  <si>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</si>
  <si>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</si>
  <si>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</si>
  <si>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</si>
  <si>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</si>
  <si>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</si>
  <si>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</si>
  <si>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</si>
  <si>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</si>
  <si>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</si>
  <si>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</si>
  <si>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</si>
  <si>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</si>
  <si>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</si>
  <si>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</si>
  <si>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</si>
  <si>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</si>
  <si>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</si>
  <si>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</si>
  <si>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</si>
  <si>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</si>
  <si>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</si>
  <si>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</si>
  <si>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</si>
  <si>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</si>
  <si>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</si>
  <si>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</si>
  <si>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</si>
  <si>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</si>
  <si>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</si>
  <si>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</si>
  <si>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</si>
  <si>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</si>
  <si>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</si>
  <si>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</si>
  <si>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</si>
  <si>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</si>
  <si>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</si>
  <si>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</si>
  <si>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</si>
  <si>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</si>
  <si>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</si>
  <si>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</si>
  <si>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</si>
  <si>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</si>
  <si>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</si>
  <si>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</si>
  <si>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</si>
  <si>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</si>
  <si>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</si>
  <si>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</si>
  <si>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</si>
  <si>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</si>
  <si>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</si>
  <si>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</si>
  <si>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</si>
  <si>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</si>
  <si>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新庄市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</si>
  <si>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</si>
  <si>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</si>
  <si>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</si>
  <si>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</si>
  <si>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</si>
  <si>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</si>
  <si>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</si>
  <si>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</si>
  <si>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</si>
  <si>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</si>
  <si>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</si>
  <si>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</si>
  <si>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</si>
  <si>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</si>
  <si>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</si>
  <si>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</si>
  <si>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「①有形固定資産減価償却率」は、地方公営企業法適用前の減価償却累計額を控除した額を年度開始時点の資産として計上しているため、減価償却累計額が小さく、平均値を大きく下回った。</t>
    <rPh sb="2" eb="4">
      <t>ユウケイ</t>
    </rPh>
    <rPh sb="4" eb="8">
      <t>コテイシサン</t>
    </rPh>
    <rPh sb="8" eb="13">
      <t>ゲンカショウキャクリツ</t>
    </rPh>
    <rPh sb="16" eb="23">
      <t>チホウコウエイキギョウホウ</t>
    </rPh>
    <rPh sb="23" eb="25">
      <t>テキヨウ</t>
    </rPh>
    <rPh sb="25" eb="26">
      <t>マエ</t>
    </rPh>
    <rPh sb="27" eb="29">
      <t>ゲンカ</t>
    </rPh>
    <rPh sb="29" eb="31">
      <t>ショウキャク</t>
    </rPh>
    <rPh sb="31" eb="34">
      <t>ルイケイガク</t>
    </rPh>
    <rPh sb="35" eb="37">
      <t>コウジョ</t>
    </rPh>
    <rPh sb="39" eb="40">
      <t>ガク</t>
    </rPh>
    <rPh sb="41" eb="43">
      <t>ネンド</t>
    </rPh>
    <rPh sb="43" eb="45">
      <t>カイシ</t>
    </rPh>
    <rPh sb="45" eb="47">
      <t>ジテン</t>
    </rPh>
    <rPh sb="48" eb="50">
      <t>シサン</t>
    </rPh>
    <rPh sb="53" eb="55">
      <t>ケイジョウ</t>
    </rPh>
    <rPh sb="62" eb="64">
      <t>ゲンカ</t>
    </rPh>
    <rPh sb="64" eb="66">
      <t>ショウキャク</t>
    </rPh>
    <rPh sb="66" eb="69">
      <t>ルイケイガク</t>
    </rPh>
    <rPh sb="70" eb="71">
      <t>チイ</t>
    </rPh>
    <rPh sb="74" eb="77">
      <t>ヘイキンチ</t>
    </rPh>
    <rPh sb="78" eb="79">
      <t>オオ</t>
    </rPh>
    <rPh sb="81" eb="83">
      <t>シタマワ</t>
    </rPh>
    <phoneticPr fontId="4"/>
  </si>
  <si>
    <t>　普及率が56.48％と低く、今後も年次計画に基づいた管渠整備を進めながら、処理場の耐震化等にも備えていかなければならないが、今後の更なる人口減少にどう対応していくのかも考えていく必要がある。また、類似団体と比べて汚水処理原価が高く、施設利用率が低いことは、事業の効率性が低いことを表している。
　様々な課題に対応するためにも、財源の確保が必要であり、接続率向上による有収水量を増加させる取組を行い、安定した収入を確保していかなければならない。今後も令和２年度末に策定した経営戦略に基づく経営基盤の強化や効率的な施設管理等を行い、持続可能なサービスの提供に努めていく。</t>
    <rPh sb="1" eb="4">
      <t>フキュウリツ</t>
    </rPh>
    <rPh sb="12" eb="13">
      <t>ヒク</t>
    </rPh>
    <rPh sb="15" eb="17">
      <t>コンゴ</t>
    </rPh>
    <rPh sb="18" eb="20">
      <t>ネンジ</t>
    </rPh>
    <rPh sb="20" eb="22">
      <t>ケイカク</t>
    </rPh>
    <rPh sb="23" eb="24">
      <t>モト</t>
    </rPh>
    <rPh sb="27" eb="29">
      <t>カンキョ</t>
    </rPh>
    <rPh sb="29" eb="31">
      <t>セイビ</t>
    </rPh>
    <rPh sb="32" eb="33">
      <t>スス</t>
    </rPh>
    <rPh sb="38" eb="41">
      <t>ショリジョウ</t>
    </rPh>
    <rPh sb="42" eb="45">
      <t>タイシンカ</t>
    </rPh>
    <rPh sb="45" eb="46">
      <t>トウ</t>
    </rPh>
    <rPh sb="48" eb="49">
      <t>ソナ</t>
    </rPh>
    <rPh sb="63" eb="65">
      <t>コンゴ</t>
    </rPh>
    <rPh sb="66" eb="67">
      <t>サラ</t>
    </rPh>
    <rPh sb="69" eb="71">
      <t>ジンコウ</t>
    </rPh>
    <rPh sb="71" eb="73">
      <t>ゲンショウ</t>
    </rPh>
    <rPh sb="76" eb="78">
      <t>タイオウ</t>
    </rPh>
    <rPh sb="85" eb="86">
      <t>カンガ</t>
    </rPh>
    <rPh sb="90" eb="92">
      <t>ヒツヨウ</t>
    </rPh>
    <rPh sb="99" eb="103">
      <t>ルイジダンタイ</t>
    </rPh>
    <rPh sb="104" eb="105">
      <t>クラ</t>
    </rPh>
    <rPh sb="107" eb="111">
      <t>オスイショリ</t>
    </rPh>
    <rPh sb="111" eb="113">
      <t>ゲンカ</t>
    </rPh>
    <rPh sb="114" eb="115">
      <t>タカ</t>
    </rPh>
    <rPh sb="117" eb="119">
      <t>シセツ</t>
    </rPh>
    <rPh sb="119" eb="122">
      <t>リヨウリツ</t>
    </rPh>
    <rPh sb="123" eb="124">
      <t>ヒク</t>
    </rPh>
    <rPh sb="129" eb="131">
      <t>ジギョウ</t>
    </rPh>
    <rPh sb="132" eb="134">
      <t>コウリツ</t>
    </rPh>
    <rPh sb="134" eb="135">
      <t>セイ</t>
    </rPh>
    <rPh sb="136" eb="137">
      <t>ヒク</t>
    </rPh>
    <rPh sb="141" eb="142">
      <t>アラワ</t>
    </rPh>
    <rPh sb="149" eb="151">
      <t>サマザマ</t>
    </rPh>
    <rPh sb="152" eb="154">
      <t>カダイ</t>
    </rPh>
    <rPh sb="155" eb="157">
      <t>タイオウ</t>
    </rPh>
    <rPh sb="164" eb="166">
      <t>ザイゲン</t>
    </rPh>
    <rPh sb="167" eb="169">
      <t>カクホ</t>
    </rPh>
    <rPh sb="170" eb="172">
      <t>ヒツヨウ</t>
    </rPh>
    <rPh sb="176" eb="179">
      <t>セツゾクリツ</t>
    </rPh>
    <rPh sb="179" eb="181">
      <t>コウジョウ</t>
    </rPh>
    <rPh sb="184" eb="188">
      <t>ユウシュウスイリョウ</t>
    </rPh>
    <rPh sb="189" eb="191">
      <t>ゾウカ</t>
    </rPh>
    <rPh sb="194" eb="196">
      <t>トリクミ</t>
    </rPh>
    <rPh sb="197" eb="198">
      <t>オコナ</t>
    </rPh>
    <rPh sb="200" eb="202">
      <t>アンテイ</t>
    </rPh>
    <rPh sb="204" eb="206">
      <t>シュウニュウ</t>
    </rPh>
    <rPh sb="207" eb="209">
      <t>カクホ</t>
    </rPh>
    <rPh sb="222" eb="224">
      <t>コンゴ</t>
    </rPh>
    <rPh sb="225" eb="227">
      <t>レイワ</t>
    </rPh>
    <rPh sb="228" eb="230">
      <t>ネンド</t>
    </rPh>
    <rPh sb="230" eb="231">
      <t>マツ</t>
    </rPh>
    <rPh sb="232" eb="234">
      <t>サクテイ</t>
    </rPh>
    <rPh sb="236" eb="240">
      <t>ケイエイセンリャク</t>
    </rPh>
    <rPh sb="241" eb="242">
      <t>モト</t>
    </rPh>
    <rPh sb="244" eb="246">
      <t>ケイエイ</t>
    </rPh>
    <rPh sb="246" eb="248">
      <t>キバン</t>
    </rPh>
    <rPh sb="249" eb="251">
      <t>キョウカ</t>
    </rPh>
    <rPh sb="252" eb="255">
      <t>コウリツテキ</t>
    </rPh>
    <rPh sb="256" eb="260">
      <t>シセツカンリ</t>
    </rPh>
    <rPh sb="260" eb="261">
      <t>トウ</t>
    </rPh>
    <rPh sb="262" eb="263">
      <t>オコナ</t>
    </rPh>
    <rPh sb="265" eb="269">
      <t>ジゾクカノウ</t>
    </rPh>
    <rPh sb="275" eb="277">
      <t>テイキョウ</t>
    </rPh>
    <rPh sb="278" eb="279">
      <t>ツト</t>
    </rPh>
    <phoneticPr fontId="4"/>
  </si>
  <si>
    <t xml:space="preserve"> 令和２年度より公共下水道事業に地方公営企業法を適用したため、３カ年のみの数値となっている。
「①経常収支比率」は100％を超えているが、平均値を下回っている。使用料収入も0.88％減少しており更なる確保が必要である。
「②累積欠損金比率」は、地方雨公営企業法を適用した時点で欠損金が発生し、純利益を計上し累積欠損金を減らしたものの、非常に高い数値となっている。
「③流動比率」は建設改良に充てた企業債償還金の割合が高く、平均値を大きく下回った。年度途中に一時借入金で賄っている状況も踏まえ、現金預金を増やす必要がある。
「④企業債残高対事業規模比率」は、昨年度と比較すると企業債残高は減少し、営業収益及び雨水処理負担金は増加したことにより、減少した。
「⑤経費回収率」は平均値より高いものの100％を下回っている。「⑥汚水処理原価」は平均値より28.6円高くなっている。⑤、⑥とも汚水処理費の増加分に見合う有収水量と使用料が増加していないためと思われる。
「⑦施設利用率」は平均値より下回っており、最大処理水量でも66.17％の利用率となっている。管渠整備途中であり、また人口減少や節水型社会の広がりなども要因となっている。
「⑧水洗化率」は平均値及び全国平均を大きく下回っている。供用開始しても接続に至らない家屋も多いことが要因となっている。</t>
    <rPh sb="1" eb="3">
      <t>レイワ</t>
    </rPh>
    <rPh sb="4" eb="6">
      <t>ネンド</t>
    </rPh>
    <rPh sb="8" eb="10">
      <t>コウキョウ</t>
    </rPh>
    <rPh sb="10" eb="13">
      <t>ゲスイドウ</t>
    </rPh>
    <rPh sb="13" eb="15">
      <t>ジギョウ</t>
    </rPh>
    <rPh sb="16" eb="18">
      <t>チホウ</t>
    </rPh>
    <rPh sb="18" eb="20">
      <t>コウエイ</t>
    </rPh>
    <rPh sb="20" eb="22">
      <t>キギョウ</t>
    </rPh>
    <rPh sb="22" eb="23">
      <t>ホウ</t>
    </rPh>
    <rPh sb="24" eb="26">
      <t>テキヨウ</t>
    </rPh>
    <rPh sb="33" eb="34">
      <t>ネン</t>
    </rPh>
    <rPh sb="37" eb="39">
      <t>スウチ</t>
    </rPh>
    <rPh sb="49" eb="51">
      <t>ケイジョウ</t>
    </rPh>
    <rPh sb="51" eb="53">
      <t>シュウシ</t>
    </rPh>
    <rPh sb="53" eb="55">
      <t>ヒリツ</t>
    </rPh>
    <rPh sb="62" eb="63">
      <t>コ</t>
    </rPh>
    <rPh sb="69" eb="72">
      <t>ヘイキンチ</t>
    </rPh>
    <rPh sb="73" eb="75">
      <t>シタマワ</t>
    </rPh>
    <rPh sb="80" eb="83">
      <t>シヨウリョウ</t>
    </rPh>
    <rPh sb="83" eb="85">
      <t>シュウニュウ</t>
    </rPh>
    <rPh sb="91" eb="93">
      <t>ゲンショウ</t>
    </rPh>
    <rPh sb="97" eb="98">
      <t>サラ</t>
    </rPh>
    <rPh sb="100" eb="102">
      <t>カクホ</t>
    </rPh>
    <rPh sb="103" eb="105">
      <t>ヒツヨウ</t>
    </rPh>
    <rPh sb="112" eb="114">
      <t>ルイセキ</t>
    </rPh>
    <rPh sb="114" eb="117">
      <t>ケッソンキン</t>
    </rPh>
    <rPh sb="117" eb="119">
      <t>ヒリツ</t>
    </rPh>
    <rPh sb="122" eb="125">
      <t>チホウウ</t>
    </rPh>
    <rPh sb="125" eb="127">
      <t>コウエイ</t>
    </rPh>
    <rPh sb="127" eb="130">
      <t>キギョウホウ</t>
    </rPh>
    <rPh sb="131" eb="133">
      <t>テキヨウ</t>
    </rPh>
    <rPh sb="135" eb="137">
      <t>ジテン</t>
    </rPh>
    <rPh sb="138" eb="141">
      <t>ケッソンキン</t>
    </rPh>
    <rPh sb="142" eb="144">
      <t>ハッセイ</t>
    </rPh>
    <rPh sb="146" eb="149">
      <t>ジュンリエキ</t>
    </rPh>
    <rPh sb="150" eb="152">
      <t>ケイジョウ</t>
    </rPh>
    <rPh sb="153" eb="155">
      <t>ルイセキ</t>
    </rPh>
    <rPh sb="155" eb="157">
      <t>ケッソン</t>
    </rPh>
    <rPh sb="159" eb="160">
      <t>ヘ</t>
    </rPh>
    <rPh sb="167" eb="169">
      <t>ヒジョウ</t>
    </rPh>
    <rPh sb="170" eb="171">
      <t>タカ</t>
    </rPh>
    <rPh sb="172" eb="174">
      <t>スウチ</t>
    </rPh>
    <rPh sb="184" eb="186">
      <t>リュウドウ</t>
    </rPh>
    <rPh sb="186" eb="188">
      <t>ヒリツ</t>
    </rPh>
    <rPh sb="190" eb="192">
      <t>ケンセツ</t>
    </rPh>
    <rPh sb="192" eb="194">
      <t>カイリョウ</t>
    </rPh>
    <rPh sb="195" eb="196">
      <t>ア</t>
    </rPh>
    <rPh sb="198" eb="201">
      <t>キギョウサイ</t>
    </rPh>
    <rPh sb="201" eb="204">
      <t>ショウカンキン</t>
    </rPh>
    <rPh sb="205" eb="207">
      <t>ワリアイ</t>
    </rPh>
    <rPh sb="208" eb="209">
      <t>タカ</t>
    </rPh>
    <rPh sb="211" eb="214">
      <t>ヘイキンチ</t>
    </rPh>
    <rPh sb="215" eb="216">
      <t>オオ</t>
    </rPh>
    <rPh sb="218" eb="220">
      <t>シタマワ</t>
    </rPh>
    <rPh sb="223" eb="225">
      <t>ネンド</t>
    </rPh>
    <rPh sb="225" eb="227">
      <t>トチュウ</t>
    </rPh>
    <rPh sb="228" eb="230">
      <t>イチジ</t>
    </rPh>
    <rPh sb="230" eb="233">
      <t>カリイレキン</t>
    </rPh>
    <rPh sb="234" eb="235">
      <t>マカナ</t>
    </rPh>
    <rPh sb="239" eb="241">
      <t>ジョウキョウ</t>
    </rPh>
    <rPh sb="242" eb="243">
      <t>フ</t>
    </rPh>
    <rPh sb="246" eb="248">
      <t>ゲンキン</t>
    </rPh>
    <rPh sb="248" eb="250">
      <t>ヨキン</t>
    </rPh>
    <rPh sb="251" eb="252">
      <t>フ</t>
    </rPh>
    <rPh sb="254" eb="256">
      <t>ヒツヨウ</t>
    </rPh>
    <rPh sb="263" eb="266">
      <t>キギョウサイ</t>
    </rPh>
    <rPh sb="266" eb="268">
      <t>ザンダカ</t>
    </rPh>
    <rPh sb="268" eb="269">
      <t>タイ</t>
    </rPh>
    <rPh sb="269" eb="271">
      <t>ジギョウ</t>
    </rPh>
    <rPh sb="271" eb="273">
      <t>キボ</t>
    </rPh>
    <rPh sb="273" eb="275">
      <t>ヒリツ</t>
    </rPh>
    <rPh sb="278" eb="281">
      <t>サクネンド</t>
    </rPh>
    <rPh sb="282" eb="284">
      <t>ヒカク</t>
    </rPh>
    <rPh sb="297" eb="299">
      <t>エイギョウ</t>
    </rPh>
    <rPh sb="299" eb="301">
      <t>シュウエキ</t>
    </rPh>
    <rPh sb="301" eb="302">
      <t>オヨ</t>
    </rPh>
    <rPh sb="303" eb="307">
      <t>ウスイショリ</t>
    </rPh>
    <rPh sb="307" eb="310">
      <t>フタンキン</t>
    </rPh>
    <rPh sb="311" eb="313">
      <t>ゾウカ</t>
    </rPh>
    <rPh sb="321" eb="323">
      <t>ゲンショウ</t>
    </rPh>
    <rPh sb="329" eb="331">
      <t>ケイヒ</t>
    </rPh>
    <rPh sb="331" eb="334">
      <t>カイシュウリツ</t>
    </rPh>
    <rPh sb="336" eb="339">
      <t>ヘイキンチ</t>
    </rPh>
    <rPh sb="341" eb="342">
      <t>タカ</t>
    </rPh>
    <rPh sb="351" eb="353">
      <t>シタマワ</t>
    </rPh>
    <rPh sb="360" eb="364">
      <t>オスイショリ</t>
    </rPh>
    <rPh sb="364" eb="366">
      <t>ゲンカ</t>
    </rPh>
    <rPh sb="368" eb="371">
      <t>ヘイキンチ</t>
    </rPh>
    <rPh sb="377" eb="378">
      <t>エン</t>
    </rPh>
    <rPh sb="378" eb="379">
      <t>タカ</t>
    </rPh>
    <rPh sb="391" eb="396">
      <t>オスイショリヒ</t>
    </rPh>
    <rPh sb="397" eb="399">
      <t>ゾウカ</t>
    </rPh>
    <rPh sb="399" eb="400">
      <t>ブン</t>
    </rPh>
    <rPh sb="401" eb="403">
      <t>ミア</t>
    </rPh>
    <rPh sb="404" eb="408">
      <t>ユウシュウスイリョウ</t>
    </rPh>
    <rPh sb="409" eb="412">
      <t>シヨウリョウ</t>
    </rPh>
    <rPh sb="413" eb="415">
      <t>ゾウカ</t>
    </rPh>
    <rPh sb="423" eb="424">
      <t>オモ</t>
    </rPh>
    <rPh sb="431" eb="433">
      <t>シセツ</t>
    </rPh>
    <rPh sb="433" eb="435">
      <t>リヨウ</t>
    </rPh>
    <rPh sb="435" eb="436">
      <t>リツ</t>
    </rPh>
    <rPh sb="438" eb="441">
      <t>ヘイキンチ</t>
    </rPh>
    <rPh sb="443" eb="445">
      <t>シタマワ</t>
    </rPh>
    <rPh sb="450" eb="452">
      <t>サイダイ</t>
    </rPh>
    <rPh sb="452" eb="456">
      <t>ショリスイリョウ</t>
    </rPh>
    <rPh sb="465" eb="468">
      <t>リヨウリツ</t>
    </rPh>
    <rPh sb="475" eb="477">
      <t>カンキョ</t>
    </rPh>
    <rPh sb="477" eb="479">
      <t>セイビ</t>
    </rPh>
    <rPh sb="479" eb="481">
      <t>トチュウ</t>
    </rPh>
    <rPh sb="487" eb="489">
      <t>ジンコウ</t>
    </rPh>
    <rPh sb="489" eb="491">
      <t>ゲンショウ</t>
    </rPh>
    <rPh sb="492" eb="494">
      <t>セッスイ</t>
    </rPh>
    <rPh sb="494" eb="495">
      <t>カタ</t>
    </rPh>
    <rPh sb="495" eb="497">
      <t>シャカイ</t>
    </rPh>
    <rPh sb="498" eb="499">
      <t>ヒロ</t>
    </rPh>
    <rPh sb="504" eb="506">
      <t>ヨウイン</t>
    </rPh>
    <rPh sb="516" eb="520">
      <t>スイセンカリツ</t>
    </rPh>
    <rPh sb="522" eb="525">
      <t>ヘイキンチ</t>
    </rPh>
    <rPh sb="525" eb="526">
      <t>オヨ</t>
    </rPh>
    <rPh sb="527" eb="529">
      <t>ゼンコク</t>
    </rPh>
    <rPh sb="529" eb="531">
      <t>ヘイキン</t>
    </rPh>
    <rPh sb="532" eb="533">
      <t>オオ</t>
    </rPh>
    <rPh sb="535" eb="537">
      <t>シタマワ</t>
    </rPh>
    <rPh sb="542" eb="546">
      <t>キョウヨウカイシ</t>
    </rPh>
    <rPh sb="549" eb="551">
      <t>セツゾク</t>
    </rPh>
    <rPh sb="552" eb="553">
      <t>イタ</t>
    </rPh>
    <rPh sb="556" eb="558">
      <t>カオク</t>
    </rPh>
    <rPh sb="559" eb="560">
      <t>オオ</t>
    </rPh>
    <rPh sb="564" eb="566">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</si>
</sst>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126-4987-B09C-E1744A0043B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0.15</c:v>
                </c:pt>
                <c:pt idx="4">
                  <c:v>0.12</c:v>
                </c:pt>
              </c:numCache>
            </c:numRef>
          </c:val>
          <c:smooth val="0"/>
          <c:extLst>
            <c:ext xmlns:c16="http://schemas.microsoft.com/office/drawing/2014/chart" uri="{C3380CC4-5D6E-409C-BE32-E72D297353CC}">
              <c16:uniqueId val="{00000001-7126-4987-B09C-E1744A0043B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50.97</c:v>
                </c:pt>
                <c:pt idx="3">
                  <c:v>53.69</c:v>
                </c:pt>
                <c:pt idx="4">
                  <c:v>53.68</c:v>
                </c:pt>
              </c:numCache>
            </c:numRef>
          </c:val>
          <c:extLst>
            <c:ext xmlns:c16="http://schemas.microsoft.com/office/drawing/2014/chart" uri="{C3380CC4-5D6E-409C-BE32-E72D297353CC}">
              <c16:uniqueId val="{00000000-468B-4BFB-B1A6-A77EE8BDA4A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56.72</c:v>
                </c:pt>
                <c:pt idx="3">
                  <c:v>56.43</c:v>
                </c:pt>
                <c:pt idx="4">
                  <c:v>55.82</c:v>
                </c:pt>
              </c:numCache>
            </c:numRef>
          </c:val>
          <c:smooth val="0"/>
          <c:extLst>
            <c:ext xmlns:c16="http://schemas.microsoft.com/office/drawing/2014/chart" uri="{C3380CC4-5D6E-409C-BE32-E72D297353CC}">
              <c16:uniqueId val="{00000001-468B-4BFB-B1A6-A77EE8BDA4A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81.47</c:v>
                </c:pt>
                <c:pt idx="3">
                  <c:v>83.46</c:v>
                </c:pt>
                <c:pt idx="4">
                  <c:v>85.79</c:v>
                </c:pt>
              </c:numCache>
            </c:numRef>
          </c:val>
          <c:extLst>
            <c:ext xmlns:c16="http://schemas.microsoft.com/office/drawing/2014/chart" uri="{C3380CC4-5D6E-409C-BE32-E72D297353CC}">
              <c16:uniqueId val="{00000000-1AAF-41A8-9410-1C1752C60C3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90.72</c:v>
                </c:pt>
                <c:pt idx="3">
                  <c:v>91.07</c:v>
                </c:pt>
                <c:pt idx="4">
                  <c:v>90.67</c:v>
                </c:pt>
              </c:numCache>
            </c:numRef>
          </c:val>
          <c:smooth val="0"/>
          <c:extLst>
            <c:ext xmlns:c16="http://schemas.microsoft.com/office/drawing/2014/chart" uri="{C3380CC4-5D6E-409C-BE32-E72D297353CC}">
              <c16:uniqueId val="{00000001-1AAF-41A8-9410-1C1752C60C3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106.47</c:v>
                </c:pt>
                <c:pt idx="3">
                  <c:v>103</c:v>
                </c:pt>
                <c:pt idx="4">
                  <c:v>103.73</c:v>
                </c:pt>
              </c:numCache>
            </c:numRef>
          </c:val>
          <c:extLst>
            <c:ext xmlns:c16="http://schemas.microsoft.com/office/drawing/2014/chart" uri="{C3380CC4-5D6E-409C-BE32-E72D297353CC}">
              <c16:uniqueId val="{00000000-3327-46D8-9955-F5C9428A096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c:v>
                </c:pt>
                <c:pt idx="3">
                  <c:v>106.22</c:v>
                </c:pt>
                <c:pt idx="4">
                  <c:v>107.01</c:v>
                </c:pt>
              </c:numCache>
            </c:numRef>
          </c:val>
          <c:smooth val="0"/>
          <c:extLst>
            <c:ext xmlns:c16="http://schemas.microsoft.com/office/drawing/2014/chart" uri="{C3380CC4-5D6E-409C-BE32-E72D297353CC}">
              <c16:uniqueId val="{00000001-3327-46D8-9955-F5C9428A096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4.3</c:v>
                </c:pt>
                <c:pt idx="3">
                  <c:v>8.4600000000000009</c:v>
                </c:pt>
                <c:pt idx="4">
                  <c:v>12.13</c:v>
                </c:pt>
              </c:numCache>
            </c:numRef>
          </c:val>
          <c:extLst>
            <c:ext xmlns:c16="http://schemas.microsoft.com/office/drawing/2014/chart" uri="{C3380CC4-5D6E-409C-BE32-E72D297353CC}">
              <c16:uniqueId val="{00000000-6FB1-4B79-8E47-83BD7EA3985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20.78</c:v>
                </c:pt>
                <c:pt idx="3">
                  <c:v>23.54</c:v>
                </c:pt>
                <c:pt idx="4">
                  <c:v>25.86</c:v>
                </c:pt>
              </c:numCache>
            </c:numRef>
          </c:val>
          <c:smooth val="0"/>
          <c:extLst>
            <c:ext xmlns:c16="http://schemas.microsoft.com/office/drawing/2014/chart" uri="{C3380CC4-5D6E-409C-BE32-E72D297353CC}">
              <c16:uniqueId val="{00000001-6FB1-4B79-8E47-83BD7EA3985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672-4164-AE92-68F8C5EEACB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1.34</c:v>
                </c:pt>
                <c:pt idx="3">
                  <c:v>1.5</c:v>
                </c:pt>
                <c:pt idx="4">
                  <c:v>1.4</c:v>
                </c:pt>
              </c:numCache>
            </c:numRef>
          </c:val>
          <c:smooth val="0"/>
          <c:extLst>
            <c:ext xmlns:c16="http://schemas.microsoft.com/office/drawing/2014/chart" uri="{C3380CC4-5D6E-409C-BE32-E72D297353CC}">
              <c16:uniqueId val="{00000001-5672-4164-AE92-68F8C5EEACB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172.88</c:v>
                </c:pt>
                <c:pt idx="3">
                  <c:v>160.19999999999999</c:v>
                </c:pt>
                <c:pt idx="4">
                  <c:v>151</c:v>
                </c:pt>
              </c:numCache>
            </c:numRef>
          </c:val>
          <c:extLst>
            <c:ext xmlns:c16="http://schemas.microsoft.com/office/drawing/2014/chart" uri="{C3380CC4-5D6E-409C-BE32-E72D297353CC}">
              <c16:uniqueId val="{00000000-2874-4523-8A34-89DEC58C302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18.36</c:v>
                </c:pt>
                <c:pt idx="3">
                  <c:v>18.010000000000002</c:v>
                </c:pt>
                <c:pt idx="4">
                  <c:v>23.86</c:v>
                </c:pt>
              </c:numCache>
            </c:numRef>
          </c:val>
          <c:smooth val="0"/>
          <c:extLst>
            <c:ext xmlns:c16="http://schemas.microsoft.com/office/drawing/2014/chart" uri="{C3380CC4-5D6E-409C-BE32-E72D297353CC}">
              <c16:uniqueId val="{00000001-2874-4523-8A34-89DEC58C302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14.45</c:v>
                </c:pt>
                <c:pt idx="3">
                  <c:v>17.239999999999998</c:v>
                </c:pt>
                <c:pt idx="4">
                  <c:v>24.31</c:v>
                </c:pt>
              </c:numCache>
            </c:numRef>
          </c:val>
          <c:extLst>
            <c:ext xmlns:c16="http://schemas.microsoft.com/office/drawing/2014/chart" uri="{C3380CC4-5D6E-409C-BE32-E72D297353CC}">
              <c16:uniqueId val="{00000000-461A-4D2A-9CD4-03DDFB0DFDE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55.6</c:v>
                </c:pt>
                <c:pt idx="3">
                  <c:v>59.4</c:v>
                </c:pt>
                <c:pt idx="4">
                  <c:v>68.27</c:v>
                </c:pt>
              </c:numCache>
            </c:numRef>
          </c:val>
          <c:smooth val="0"/>
          <c:extLst>
            <c:ext xmlns:c16="http://schemas.microsoft.com/office/drawing/2014/chart" uri="{C3380CC4-5D6E-409C-BE32-E72D297353CC}">
              <c16:uniqueId val="{00000001-461A-4D2A-9CD4-03DDFB0DFDE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499.62</c:v>
                </c:pt>
                <c:pt idx="3">
                  <c:v>628.96</c:v>
                </c:pt>
                <c:pt idx="4">
                  <c:v>454.19</c:v>
                </c:pt>
              </c:numCache>
            </c:numRef>
          </c:val>
          <c:extLst>
            <c:ext xmlns:c16="http://schemas.microsoft.com/office/drawing/2014/chart" uri="{C3380CC4-5D6E-409C-BE32-E72D297353CC}">
              <c16:uniqueId val="{00000000-65FC-4607-92D7-A0510303D07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789.08</c:v>
                </c:pt>
                <c:pt idx="3">
                  <c:v>747.84</c:v>
                </c:pt>
                <c:pt idx="4">
                  <c:v>804.98</c:v>
                </c:pt>
              </c:numCache>
            </c:numRef>
          </c:val>
          <c:smooth val="0"/>
          <c:extLst>
            <c:ext xmlns:c16="http://schemas.microsoft.com/office/drawing/2014/chart" uri="{C3380CC4-5D6E-409C-BE32-E72D297353CC}">
              <c16:uniqueId val="{00000001-65FC-4607-92D7-A0510303D07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98.12</c:v>
                </c:pt>
                <c:pt idx="3">
                  <c:v>95.33</c:v>
                </c:pt>
                <c:pt idx="4">
                  <c:v>96.91</c:v>
                </c:pt>
              </c:numCache>
            </c:numRef>
          </c:val>
          <c:extLst>
            <c:ext xmlns:c16="http://schemas.microsoft.com/office/drawing/2014/chart" uri="{C3380CC4-5D6E-409C-BE32-E72D297353CC}">
              <c16:uniqueId val="{00000000-16AC-42A1-8240-0368B13604B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88.25</c:v>
                </c:pt>
                <c:pt idx="3">
                  <c:v>90.17</c:v>
                </c:pt>
                <c:pt idx="4">
                  <c:v>88.71</c:v>
                </c:pt>
              </c:numCache>
            </c:numRef>
          </c:val>
          <c:smooth val="0"/>
          <c:extLst>
            <c:ext xmlns:c16="http://schemas.microsoft.com/office/drawing/2014/chart" uri="{C3380CC4-5D6E-409C-BE32-E72D297353CC}">
              <c16:uniqueId val="{00000001-16AC-42A1-8240-0368B13604B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199.22</c:v>
                </c:pt>
                <c:pt idx="3">
                  <c:v>205.42</c:v>
                </c:pt>
                <c:pt idx="4">
                  <c:v>203.4</c:v>
                </c:pt>
              </c:numCache>
            </c:numRef>
          </c:val>
          <c:extLst>
            <c:ext xmlns:c16="http://schemas.microsoft.com/office/drawing/2014/chart" uri="{C3380CC4-5D6E-409C-BE32-E72D297353CC}">
              <c16:uniqueId val="{00000000-8CC1-45B9-B4EE-102830AB093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176.37</c:v>
                </c:pt>
                <c:pt idx="3">
                  <c:v>173.17</c:v>
                </c:pt>
                <c:pt idx="4">
                  <c:v>174.8</c:v>
                </c:pt>
              </c:numCache>
            </c:numRef>
          </c:val>
          <c:smooth val="0"/>
          <c:extLst>
            <c:ext xmlns:c16="http://schemas.microsoft.com/office/drawing/2014/chart" uri="{C3380CC4-5D6E-409C-BE32-E72D297353CC}">
              <c16:uniqueId val="{00000001-8CC1-45B9-B4EE-102830AB093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3" zoomScaleNormal="93"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山形県　新庄市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6">
        <f>データ!S6</f>
        <v>33374</v>
      </c>
      <c r="AM8" s="46"/>
      <c r="AN8" s="46"/>
      <c r="AO8" s="46"/>
      <c r="AP8" s="46"/>
      <c r="AQ8" s="46"/>
      <c r="AR8" s="46"/>
      <c r="AS8" s="46"/>
      <c r="AT8" s="45">
        <f>データ!T6</f>
        <v>222.85</v>
      </c>
      <c r="AU8" s="45"/>
      <c r="AV8" s="45"/>
      <c r="AW8" s="45"/>
      <c r="AX8" s="45"/>
      <c r="AY8" s="45"/>
      <c r="AZ8" s="45"/>
      <c r="BA8" s="45"/>
      <c r="BB8" s="45">
        <f>データ!U6</f>
        <v>149.76</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51.93</v>
      </c>
      <c r="J10" s="45"/>
      <c r="K10" s="45"/>
      <c r="L10" s="45"/>
      <c r="M10" s="45"/>
      <c r="N10" s="45"/>
      <c r="O10" s="45"/>
      <c r="P10" s="45">
        <f>データ!P6</f>
        <v>56.48</v>
      </c>
      <c r="Q10" s="45"/>
      <c r="R10" s="45"/>
      <c r="S10" s="45"/>
      <c r="T10" s="45"/>
      <c r="U10" s="45"/>
      <c r="V10" s="45"/>
      <c r="W10" s="45">
        <f>データ!Q6</f>
        <v>73.349999999999994</v>
      </c>
      <c r="X10" s="45"/>
      <c r="Y10" s="45"/>
      <c r="Z10" s="45"/>
      <c r="AA10" s="45"/>
      <c r="AB10" s="45"/>
      <c r="AC10" s="45"/>
      <c r="AD10" s="46">
        <f>データ!R6</f>
        <v>3795</v>
      </c>
      <c r="AE10" s="46"/>
      <c r="AF10" s="46"/>
      <c r="AG10" s="46"/>
      <c r="AH10" s="46"/>
      <c r="AI10" s="46"/>
      <c r="AJ10" s="46"/>
      <c r="AK10" s="2"/>
      <c r="AL10" s="46">
        <f>データ!V6</f>
        <v>18707</v>
      </c>
      <c r="AM10" s="46"/>
      <c r="AN10" s="46"/>
      <c r="AO10" s="46"/>
      <c r="AP10" s="46"/>
      <c r="AQ10" s="46"/>
      <c r="AR10" s="46"/>
      <c r="AS10" s="46"/>
      <c r="AT10" s="45">
        <f>データ!W6</f>
        <v>5.41</v>
      </c>
      <c r="AU10" s="45"/>
      <c r="AV10" s="45"/>
      <c r="AW10" s="45"/>
      <c r="AX10" s="45"/>
      <c r="AY10" s="45"/>
      <c r="AZ10" s="45"/>
      <c r="BA10" s="45"/>
      <c r="BB10" s="45">
        <f>データ!X6</f>
        <v>3457.86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ail86Tp6DcBVoT0ScCJ030ZHWWAYG1yXYhxq9FY8ZiBcsR/0VO9AI7vl4SrSdBJMU0/eMHWb1C+WyrGFP4vqMg==" saltValue="qUnqHOdmCSRKpYEvz3nnB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62057</v>
      </c>
      <c r="D6" s="19">
        <f t="shared" si="3"/>
        <v>46</v>
      </c>
      <c r="E6" s="19">
        <f t="shared" si="3"/>
        <v>17</v>
      </c>
      <c r="F6" s="19">
        <f t="shared" si="3"/>
        <v>1</v>
      </c>
      <c r="G6" s="19">
        <f t="shared" si="3"/>
        <v>0</v>
      </c>
      <c r="H6" s="19" t="str">
        <f t="shared" si="3"/>
        <v>山形県　新庄市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51.93</v>
      </c>
      <c r="P6" s="20">
        <f t="shared" si="3"/>
        <v>56.48</v>
      </c>
      <c r="Q6" s="20">
        <f t="shared" si="3"/>
        <v>73.349999999999994</v>
      </c>
      <c r="R6" s="20">
        <f t="shared" si="3"/>
        <v>3795</v>
      </c>
      <c r="S6" s="20">
        <f t="shared" si="3"/>
        <v>33374</v>
      </c>
      <c r="T6" s="20">
        <f t="shared" si="3"/>
        <v>222.85</v>
      </c>
      <c r="U6" s="20">
        <f t="shared" si="3"/>
        <v>149.76</v>
      </c>
      <c r="V6" s="20">
        <f t="shared" si="3"/>
        <v>18707</v>
      </c>
      <c r="W6" s="20">
        <f t="shared" si="3"/>
        <v>5.41</v>
      </c>
      <c r="X6" s="20">
        <f t="shared" si="3"/>
        <v>3457.86</v>
      </c>
      <c r="Y6" s="21" t="str">
        <f>IF(Y7="",NA(),Y7)</f>
        <v>-</v>
      </c>
      <c r="Z6" s="21" t="str">
        <f t="shared" ref="Z6:AH6" si="4">IF(Z7="",NA(),Z7)</f>
        <v>-</v>
      </c>
      <c r="AA6" s="21">
        <f t="shared" si="4"/>
        <v>106.47</v>
      </c>
      <c r="AB6" s="21">
        <f t="shared" si="4"/>
        <v>103</v>
      </c>
      <c r="AC6" s="21">
        <f t="shared" si="4"/>
        <v>103.73</v>
      </c>
      <c r="AD6" s="21" t="str">
        <f t="shared" si="4"/>
        <v>-</v>
      </c>
      <c r="AE6" s="21" t="str">
        <f t="shared" si="4"/>
        <v>-</v>
      </c>
      <c r="AF6" s="21">
        <f t="shared" si="4"/>
        <v>106.5</v>
      </c>
      <c r="AG6" s="21">
        <f t="shared" si="4"/>
        <v>106.22</v>
      </c>
      <c r="AH6" s="21">
        <f t="shared" si="4"/>
        <v>107.01</v>
      </c>
      <c r="AI6" s="20" t="str">
        <f>IF(AI7="","",IF(AI7="-","【-】","【"&amp;SUBSTITUTE(TEXT(AI7,"#,##0.00"),"-","△")&amp;"】"))</f>
        <v>【106.11】</v>
      </c>
      <c r="AJ6" s="21" t="str">
        <f>IF(AJ7="",NA(),AJ7)</f>
        <v>-</v>
      </c>
      <c r="AK6" s="21" t="str">
        <f t="shared" ref="AK6:AS6" si="5">IF(AK7="",NA(),AK7)</f>
        <v>-</v>
      </c>
      <c r="AL6" s="21">
        <f t="shared" si="5"/>
        <v>172.88</v>
      </c>
      <c r="AM6" s="21">
        <f t="shared" si="5"/>
        <v>160.19999999999999</v>
      </c>
      <c r="AN6" s="21">
        <f t="shared" si="5"/>
        <v>151</v>
      </c>
      <c r="AO6" s="21" t="str">
        <f t="shared" si="5"/>
        <v>-</v>
      </c>
      <c r="AP6" s="21" t="str">
        <f t="shared" si="5"/>
        <v>-</v>
      </c>
      <c r="AQ6" s="21">
        <f t="shared" si="5"/>
        <v>18.36</v>
      </c>
      <c r="AR6" s="21">
        <f t="shared" si="5"/>
        <v>18.010000000000002</v>
      </c>
      <c r="AS6" s="21">
        <f t="shared" si="5"/>
        <v>23.86</v>
      </c>
      <c r="AT6" s="20" t="str">
        <f>IF(AT7="","",IF(AT7="-","【-】","【"&amp;SUBSTITUTE(TEXT(AT7,"#,##0.00"),"-","△")&amp;"】"))</f>
        <v>【3.15】</v>
      </c>
      <c r="AU6" s="21" t="str">
        <f>IF(AU7="",NA(),AU7)</f>
        <v>-</v>
      </c>
      <c r="AV6" s="21" t="str">
        <f t="shared" ref="AV6:BD6" si="6">IF(AV7="",NA(),AV7)</f>
        <v>-</v>
      </c>
      <c r="AW6" s="21">
        <f t="shared" si="6"/>
        <v>14.45</v>
      </c>
      <c r="AX6" s="21">
        <f t="shared" si="6"/>
        <v>17.239999999999998</v>
      </c>
      <c r="AY6" s="21">
        <f t="shared" si="6"/>
        <v>24.31</v>
      </c>
      <c r="AZ6" s="21" t="str">
        <f t="shared" si="6"/>
        <v>-</v>
      </c>
      <c r="BA6" s="21" t="str">
        <f t="shared" si="6"/>
        <v>-</v>
      </c>
      <c r="BB6" s="21">
        <f t="shared" si="6"/>
        <v>55.6</v>
      </c>
      <c r="BC6" s="21">
        <f t="shared" si="6"/>
        <v>59.4</v>
      </c>
      <c r="BD6" s="21">
        <f t="shared" si="6"/>
        <v>68.27</v>
      </c>
      <c r="BE6" s="20" t="str">
        <f>IF(BE7="","",IF(BE7="-","【-】","【"&amp;SUBSTITUTE(TEXT(BE7,"#,##0.00"),"-","△")&amp;"】"))</f>
        <v>【73.44】</v>
      </c>
      <c r="BF6" s="21" t="str">
        <f>IF(BF7="",NA(),BF7)</f>
        <v>-</v>
      </c>
      <c r="BG6" s="21" t="str">
        <f t="shared" ref="BG6:BO6" si="7">IF(BG7="",NA(),BG7)</f>
        <v>-</v>
      </c>
      <c r="BH6" s="21">
        <f t="shared" si="7"/>
        <v>499.62</v>
      </c>
      <c r="BI6" s="21">
        <f t="shared" si="7"/>
        <v>628.96</v>
      </c>
      <c r="BJ6" s="21">
        <f t="shared" si="7"/>
        <v>454.19</v>
      </c>
      <c r="BK6" s="21" t="str">
        <f t="shared" si="7"/>
        <v>-</v>
      </c>
      <c r="BL6" s="21" t="str">
        <f t="shared" si="7"/>
        <v>-</v>
      </c>
      <c r="BM6" s="21">
        <f t="shared" si="7"/>
        <v>789.08</v>
      </c>
      <c r="BN6" s="21">
        <f t="shared" si="7"/>
        <v>747.84</v>
      </c>
      <c r="BO6" s="21">
        <f t="shared" si="7"/>
        <v>804.98</v>
      </c>
      <c r="BP6" s="20" t="str">
        <f>IF(BP7="","",IF(BP7="-","【-】","【"&amp;SUBSTITUTE(TEXT(BP7,"#,##0.00"),"-","△")&amp;"】"))</f>
        <v>【652.82】</v>
      </c>
      <c r="BQ6" s="21" t="str">
        <f>IF(BQ7="",NA(),BQ7)</f>
        <v>-</v>
      </c>
      <c r="BR6" s="21" t="str">
        <f t="shared" ref="BR6:BZ6" si="8">IF(BR7="",NA(),BR7)</f>
        <v>-</v>
      </c>
      <c r="BS6" s="21">
        <f t="shared" si="8"/>
        <v>98.12</v>
      </c>
      <c r="BT6" s="21">
        <f t="shared" si="8"/>
        <v>95.33</v>
      </c>
      <c r="BU6" s="21">
        <f t="shared" si="8"/>
        <v>96.91</v>
      </c>
      <c r="BV6" s="21" t="str">
        <f t="shared" si="8"/>
        <v>-</v>
      </c>
      <c r="BW6" s="21" t="str">
        <f t="shared" si="8"/>
        <v>-</v>
      </c>
      <c r="BX6" s="21">
        <f t="shared" si="8"/>
        <v>88.25</v>
      </c>
      <c r="BY6" s="21">
        <f t="shared" si="8"/>
        <v>90.17</v>
      </c>
      <c r="BZ6" s="21">
        <f t="shared" si="8"/>
        <v>88.71</v>
      </c>
      <c r="CA6" s="20" t="str">
        <f>IF(CA7="","",IF(CA7="-","【-】","【"&amp;SUBSTITUTE(TEXT(CA7,"#,##0.00"),"-","△")&amp;"】"))</f>
        <v>【97.61】</v>
      </c>
      <c r="CB6" s="21" t="str">
        <f>IF(CB7="",NA(),CB7)</f>
        <v>-</v>
      </c>
      <c r="CC6" s="21" t="str">
        <f t="shared" ref="CC6:CK6" si="9">IF(CC7="",NA(),CC7)</f>
        <v>-</v>
      </c>
      <c r="CD6" s="21">
        <f t="shared" si="9"/>
        <v>199.22</v>
      </c>
      <c r="CE6" s="21">
        <f t="shared" si="9"/>
        <v>205.42</v>
      </c>
      <c r="CF6" s="21">
        <f t="shared" si="9"/>
        <v>203.4</v>
      </c>
      <c r="CG6" s="21" t="str">
        <f t="shared" si="9"/>
        <v>-</v>
      </c>
      <c r="CH6" s="21" t="str">
        <f t="shared" si="9"/>
        <v>-</v>
      </c>
      <c r="CI6" s="21">
        <f t="shared" si="9"/>
        <v>176.37</v>
      </c>
      <c r="CJ6" s="21">
        <f t="shared" si="9"/>
        <v>173.17</v>
      </c>
      <c r="CK6" s="21">
        <f t="shared" si="9"/>
        <v>174.8</v>
      </c>
      <c r="CL6" s="20" t="str">
        <f>IF(CL7="","",IF(CL7="-","【-】","【"&amp;SUBSTITUTE(TEXT(CL7,"#,##0.00"),"-","△")&amp;"】"))</f>
        <v>【138.29】</v>
      </c>
      <c r="CM6" s="21" t="str">
        <f>IF(CM7="",NA(),CM7)</f>
        <v>-</v>
      </c>
      <c r="CN6" s="21" t="str">
        <f t="shared" ref="CN6:CV6" si="10">IF(CN7="",NA(),CN7)</f>
        <v>-</v>
      </c>
      <c r="CO6" s="21">
        <f t="shared" si="10"/>
        <v>50.97</v>
      </c>
      <c r="CP6" s="21">
        <f t="shared" si="10"/>
        <v>53.69</v>
      </c>
      <c r="CQ6" s="21">
        <f t="shared" si="10"/>
        <v>53.68</v>
      </c>
      <c r="CR6" s="21" t="str">
        <f t="shared" si="10"/>
        <v>-</v>
      </c>
      <c r="CS6" s="21" t="str">
        <f t="shared" si="10"/>
        <v>-</v>
      </c>
      <c r="CT6" s="21">
        <f t="shared" si="10"/>
        <v>56.72</v>
      </c>
      <c r="CU6" s="21">
        <f t="shared" si="10"/>
        <v>56.43</v>
      </c>
      <c r="CV6" s="21">
        <f t="shared" si="10"/>
        <v>55.82</v>
      </c>
      <c r="CW6" s="20" t="str">
        <f>IF(CW7="","",IF(CW7="-","【-】","【"&amp;SUBSTITUTE(TEXT(CW7,"#,##0.00"),"-","△")&amp;"】"))</f>
        <v>【59.10】</v>
      </c>
      <c r="CX6" s="21" t="str">
        <f>IF(CX7="",NA(),CX7)</f>
        <v>-</v>
      </c>
      <c r="CY6" s="21" t="str">
        <f t="shared" ref="CY6:DG6" si="11">IF(CY7="",NA(),CY7)</f>
        <v>-</v>
      </c>
      <c r="CZ6" s="21">
        <f t="shared" si="11"/>
        <v>81.47</v>
      </c>
      <c r="DA6" s="21">
        <f t="shared" si="11"/>
        <v>83.46</v>
      </c>
      <c r="DB6" s="21">
        <f t="shared" si="11"/>
        <v>85.79</v>
      </c>
      <c r="DC6" s="21" t="str">
        <f t="shared" si="11"/>
        <v>-</v>
      </c>
      <c r="DD6" s="21" t="str">
        <f t="shared" si="11"/>
        <v>-</v>
      </c>
      <c r="DE6" s="21">
        <f t="shared" si="11"/>
        <v>90.72</v>
      </c>
      <c r="DF6" s="21">
        <f t="shared" si="11"/>
        <v>91.07</v>
      </c>
      <c r="DG6" s="21">
        <f t="shared" si="11"/>
        <v>90.67</v>
      </c>
      <c r="DH6" s="20" t="str">
        <f>IF(DH7="","",IF(DH7="-","【-】","【"&amp;SUBSTITUTE(TEXT(DH7,"#,##0.00"),"-","△")&amp;"】"))</f>
        <v>【95.82】</v>
      </c>
      <c r="DI6" s="21" t="str">
        <f>IF(DI7="",NA(),DI7)</f>
        <v>-</v>
      </c>
      <c r="DJ6" s="21" t="str">
        <f t="shared" ref="DJ6:DR6" si="12">IF(DJ7="",NA(),DJ7)</f>
        <v>-</v>
      </c>
      <c r="DK6" s="21">
        <f t="shared" si="12"/>
        <v>4.3</v>
      </c>
      <c r="DL6" s="21">
        <f t="shared" si="12"/>
        <v>8.4600000000000009</v>
      </c>
      <c r="DM6" s="21">
        <f t="shared" si="12"/>
        <v>12.13</v>
      </c>
      <c r="DN6" s="21" t="str">
        <f t="shared" si="12"/>
        <v>-</v>
      </c>
      <c r="DO6" s="21" t="str">
        <f t="shared" si="12"/>
        <v>-</v>
      </c>
      <c r="DP6" s="21">
        <f t="shared" si="12"/>
        <v>20.78</v>
      </c>
      <c r="DQ6" s="21">
        <f t="shared" si="12"/>
        <v>23.54</v>
      </c>
      <c r="DR6" s="21">
        <f t="shared" si="12"/>
        <v>25.86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1.34</v>
      </c>
      <c r="EB6" s="21">
        <f t="shared" si="13"/>
        <v>1.5</v>
      </c>
      <c r="EC6" s="21">
        <f t="shared" si="13"/>
        <v>1.4</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0.15</v>
      </c>
      <c r="EM6" s="21">
        <f t="shared" si="14"/>
        <v>0.15</v>
      </c>
      <c r="EN6" s="21">
        <f t="shared" si="14"/>
        <v>0.12</v>
      </c>
      <c r="EO6" s="20" t="str">
        <f>IF(EO7="","",IF(EO7="-","【-】","【"&amp;SUBSTITUTE(TEXT(EO7,"#,##0.00"),"-","△")&amp;"】"))</f>
        <v>【0.23】</v>
      </c>
    </row>
    <row r="7" spans="1:148" s="22" customFormat="1" x14ac:dyDescent="0.15">
      <c r="A7" s="14"/>
      <c r="B7" s="23">
        <v>2022</v>
      </c>
      <c r="C7" s="23">
        <v>62057</v>
      </c>
      <c r="D7" s="23">
        <v>46</v>
      </c>
      <c r="E7" s="23">
        <v>17</v>
      </c>
      <c r="F7" s="23">
        <v>1</v>
      </c>
      <c r="G7" s="23">
        <v>0</v>
      </c>
      <c r="H7" s="23" t="s">
        <v>96</v>
      </c>
      <c r="I7" s="23" t="s">
        <v>97</v>
      </c>
      <c r="J7" s="23" t="s">
        <v>98</v>
      </c>
      <c r="K7" s="23" t="s">
        <v>99</v>
      </c>
      <c r="L7" s="23" t="s">
        <v>100</v>
      </c>
      <c r="M7" s="23" t="s">
        <v>101</v>
      </c>
      <c r="N7" s="24" t="s">
        <v>102</v>
      </c>
      <c r="O7" s="24">
        <v>51.93</v>
      </c>
      <c r="P7" s="24">
        <v>56.48</v>
      </c>
      <c r="Q7" s="24">
        <v>73.349999999999994</v>
      </c>
      <c r="R7" s="24">
        <v>3795</v>
      </c>
      <c r="S7" s="24">
        <v>33374</v>
      </c>
      <c r="T7" s="24">
        <v>222.85</v>
      </c>
      <c r="U7" s="24">
        <v>149.76</v>
      </c>
      <c r="V7" s="24">
        <v>18707</v>
      </c>
      <c r="W7" s="24">
        <v>5.41</v>
      </c>
      <c r="X7" s="24">
        <v>3457.86</v>
      </c>
      <c r="Y7" s="24" t="s">
        <v>102</v>
      </c>
      <c r="Z7" s="24" t="s">
        <v>102</v>
      </c>
      <c r="AA7" s="24">
        <v>106.47</v>
      </c>
      <c r="AB7" s="24">
        <v>103</v>
      </c>
      <c r="AC7" s="24">
        <v>103.73</v>
      </c>
      <c r="AD7" s="24" t="s">
        <v>102</v>
      </c>
      <c r="AE7" s="24" t="s">
        <v>102</v>
      </c>
      <c r="AF7" s="24">
        <v>106.5</v>
      </c>
      <c r="AG7" s="24">
        <v>106.22</v>
      </c>
      <c r="AH7" s="24">
        <v>107.01</v>
      </c>
      <c r="AI7" s="24">
        <v>106.11</v>
      </c>
      <c r="AJ7" s="24" t="s">
        <v>102</v>
      </c>
      <c r="AK7" s="24" t="s">
        <v>102</v>
      </c>
      <c r="AL7" s="24">
        <v>172.88</v>
      </c>
      <c r="AM7" s="24">
        <v>160.19999999999999</v>
      </c>
      <c r="AN7" s="24">
        <v>151</v>
      </c>
      <c r="AO7" s="24" t="s">
        <v>102</v>
      </c>
      <c r="AP7" s="24" t="s">
        <v>102</v>
      </c>
      <c r="AQ7" s="24">
        <v>18.36</v>
      </c>
      <c r="AR7" s="24">
        <v>18.010000000000002</v>
      </c>
      <c r="AS7" s="24">
        <v>23.86</v>
      </c>
      <c r="AT7" s="24">
        <v>3.15</v>
      </c>
      <c r="AU7" s="24" t="s">
        <v>102</v>
      </c>
      <c r="AV7" s="24" t="s">
        <v>102</v>
      </c>
      <c r="AW7" s="24">
        <v>14.45</v>
      </c>
      <c r="AX7" s="24">
        <v>17.239999999999998</v>
      </c>
      <c r="AY7" s="24">
        <v>24.31</v>
      </c>
      <c r="AZ7" s="24" t="s">
        <v>102</v>
      </c>
      <c r="BA7" s="24" t="s">
        <v>102</v>
      </c>
      <c r="BB7" s="24">
        <v>55.6</v>
      </c>
      <c r="BC7" s="24">
        <v>59.4</v>
      </c>
      <c r="BD7" s="24">
        <v>68.27</v>
      </c>
      <c r="BE7" s="24">
        <v>73.44</v>
      </c>
      <c r="BF7" s="24" t="s">
        <v>102</v>
      </c>
      <c r="BG7" s="24" t="s">
        <v>102</v>
      </c>
      <c r="BH7" s="24">
        <v>499.62</v>
      </c>
      <c r="BI7" s="24">
        <v>628.96</v>
      </c>
      <c r="BJ7" s="24">
        <v>454.19</v>
      </c>
      <c r="BK7" s="24" t="s">
        <v>102</v>
      </c>
      <c r="BL7" s="24" t="s">
        <v>102</v>
      </c>
      <c r="BM7" s="24">
        <v>789.08</v>
      </c>
      <c r="BN7" s="24">
        <v>747.84</v>
      </c>
      <c r="BO7" s="24">
        <v>804.98</v>
      </c>
      <c r="BP7" s="24">
        <v>652.82000000000005</v>
      </c>
      <c r="BQ7" s="24" t="s">
        <v>102</v>
      </c>
      <c r="BR7" s="24" t="s">
        <v>102</v>
      </c>
      <c r="BS7" s="24">
        <v>98.12</v>
      </c>
      <c r="BT7" s="24">
        <v>95.33</v>
      </c>
      <c r="BU7" s="24">
        <v>96.91</v>
      </c>
      <c r="BV7" s="24" t="s">
        <v>102</v>
      </c>
      <c r="BW7" s="24" t="s">
        <v>102</v>
      </c>
      <c r="BX7" s="24">
        <v>88.25</v>
      </c>
      <c r="BY7" s="24">
        <v>90.17</v>
      </c>
      <c r="BZ7" s="24">
        <v>88.71</v>
      </c>
      <c r="CA7" s="24">
        <v>97.61</v>
      </c>
      <c r="CB7" s="24" t="s">
        <v>102</v>
      </c>
      <c r="CC7" s="24" t="s">
        <v>102</v>
      </c>
      <c r="CD7" s="24">
        <v>199.22</v>
      </c>
      <c r="CE7" s="24">
        <v>205.42</v>
      </c>
      <c r="CF7" s="24">
        <v>203.4</v>
      </c>
      <c r="CG7" s="24" t="s">
        <v>102</v>
      </c>
      <c r="CH7" s="24" t="s">
        <v>102</v>
      </c>
      <c r="CI7" s="24">
        <v>176.37</v>
      </c>
      <c r="CJ7" s="24">
        <v>173.17</v>
      </c>
      <c r="CK7" s="24">
        <v>174.8</v>
      </c>
      <c r="CL7" s="24">
        <v>138.29</v>
      </c>
      <c r="CM7" s="24" t="s">
        <v>102</v>
      </c>
      <c r="CN7" s="24" t="s">
        <v>102</v>
      </c>
      <c r="CO7" s="24">
        <v>50.97</v>
      </c>
      <c r="CP7" s="24">
        <v>53.69</v>
      </c>
      <c r="CQ7" s="24">
        <v>53.68</v>
      </c>
      <c r="CR7" s="24" t="s">
        <v>102</v>
      </c>
      <c r="CS7" s="24" t="s">
        <v>102</v>
      </c>
      <c r="CT7" s="24">
        <v>56.72</v>
      </c>
      <c r="CU7" s="24">
        <v>56.43</v>
      </c>
      <c r="CV7" s="24">
        <v>55.82</v>
      </c>
      <c r="CW7" s="24">
        <v>59.1</v>
      </c>
      <c r="CX7" s="24" t="s">
        <v>102</v>
      </c>
      <c r="CY7" s="24" t="s">
        <v>102</v>
      </c>
      <c r="CZ7" s="24">
        <v>81.47</v>
      </c>
      <c r="DA7" s="24">
        <v>83.46</v>
      </c>
      <c r="DB7" s="24">
        <v>85.79</v>
      </c>
      <c r="DC7" s="24" t="s">
        <v>102</v>
      </c>
      <c r="DD7" s="24" t="s">
        <v>102</v>
      </c>
      <c r="DE7" s="24">
        <v>90.72</v>
      </c>
      <c r="DF7" s="24">
        <v>91.07</v>
      </c>
      <c r="DG7" s="24">
        <v>90.67</v>
      </c>
      <c r="DH7" s="24">
        <v>95.82</v>
      </c>
      <c r="DI7" s="24" t="s">
        <v>102</v>
      </c>
      <c r="DJ7" s="24" t="s">
        <v>102</v>
      </c>
      <c r="DK7" s="24">
        <v>4.3</v>
      </c>
      <c r="DL7" s="24">
        <v>8.4600000000000009</v>
      </c>
      <c r="DM7" s="24">
        <v>12.13</v>
      </c>
      <c r="DN7" s="24" t="s">
        <v>102</v>
      </c>
      <c r="DO7" s="24" t="s">
        <v>102</v>
      </c>
      <c r="DP7" s="24">
        <v>20.78</v>
      </c>
      <c r="DQ7" s="24">
        <v>23.54</v>
      </c>
      <c r="DR7" s="24">
        <v>25.86</v>
      </c>
      <c r="DS7" s="24">
        <v>39.74</v>
      </c>
      <c r="DT7" s="24" t="s">
        <v>102</v>
      </c>
      <c r="DU7" s="24" t="s">
        <v>102</v>
      </c>
      <c r="DV7" s="24">
        <v>0</v>
      </c>
      <c r="DW7" s="24">
        <v>0</v>
      </c>
      <c r="DX7" s="24">
        <v>0</v>
      </c>
      <c r="DY7" s="24" t="s">
        <v>102</v>
      </c>
      <c r="DZ7" s="24" t="s">
        <v>102</v>
      </c>
      <c r="EA7" s="24">
        <v>1.34</v>
      </c>
      <c r="EB7" s="24">
        <v>1.5</v>
      </c>
      <c r="EC7" s="24">
        <v>1.4</v>
      </c>
      <c r="ED7" s="24">
        <v>7.62</v>
      </c>
      <c r="EE7" s="24" t="s">
        <v>102</v>
      </c>
      <c r="EF7" s="24" t="s">
        <v>102</v>
      </c>
      <c r="EG7" s="24">
        <v>0</v>
      </c>
      <c r="EH7" s="24">
        <v>0</v>
      </c>
      <c r="EI7" s="24">
        <v>0</v>
      </c>
      <c r="EJ7" s="24" t="s">
        <v>102</v>
      </c>
      <c r="EK7" s="24" t="s">
        <v>102</v>
      </c>
      <c r="EL7" s="24">
        <v>0.15</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SU3205</cp:lastModifiedBy>
  <dcterms:created xsi:type="dcterms:W3CDTF">2023-12-12T00:43:05Z</dcterms:created>
  <dcterms:modified xsi:type="dcterms:W3CDTF">2024-01-18T06:43:16Z</dcterms:modified>
  <cp:category/>
</cp:coreProperties>
</file>