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mc:AlternateContent xmlns:mc="http://schemas.openxmlformats.org/markup-compatibility/2006">
    <mc:Choice Requires="x15">
      <x15ac:absPath xmlns:x15ac="http://schemas.microsoft.com/office/spreadsheetml/2010/11/ac" url="\\192.168.200.1\a上下水道課\3.下水業務・普及関係\○経営比較分析表\R1(H31)決算\"/>
    </mc:Choice>
  </mc:AlternateContent>
  <xr:revisionPtr revIDLastSave="0" documentId="13_ncr:1_{108343BF-CA04-445F-B3DE-5608EFA8900F}" xr6:coauthVersionLast="38" xr6:coauthVersionMax="38" xr10:uidLastSave="{00000000-0000-0000-0000-000000000000}"/>
  <workbookProtection workbookAlgorithmName="SHA-512" workbookHashValue="7k3RWE9SJFZ3aLQi8ZvEMBF2ZqrfqzcCvkQy+w/U3SxFWUC2KjiSqWyr/BpokIqY65F85FBhWaPhiSijAlpNAQ==" workbookSaltValue="/WAtohkXKQNUlYw2LiBSBQ==" workbookSpinCount="100000" lockStructure="1"/>
  <bookViews>
    <workbookView xWindow="0" yWindow="0" windowWidth="21600" windowHeight="9675"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J86" i="4"/>
  <c r="I86" i="4"/>
  <c r="E86" i="4"/>
  <c r="AD10" i="4"/>
  <c r="P10" i="4"/>
  <c r="I10" i="4"/>
  <c r="B10" i="4"/>
  <c r="AL8" i="4"/>
  <c r="P8" i="4"/>
  <c r="I8" i="4"/>
</calcChain>
</file>

<file path=xl/sharedStrings.xml><?xml version="1.0" encoding="utf-8"?>
<sst xmlns="http://schemas.openxmlformats.org/spreadsheetml/2006/main" count="236" uniqueCount="119">
  <si>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</si>
  <si>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</si>
  <si>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</si>
  <si>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</si>
  <si>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</si>
  <si>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</si>
  <si>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</si>
  <si>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</si>
  <si>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</si>
  <si>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</si>
  <si>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</si>
  <si>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</si>
  <si>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</si>
  <si>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</si>
  <si>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</si>
  <si>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</si>
  <si>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</si>
  <si>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</si>
  <si>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</si>
  <si>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</si>
  <si>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</si>
  <si>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</si>
  <si>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</si>
  <si>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</si>
  <si>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</si>
  <si>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</si>
  <si>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</si>
  <si>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</si>
  <si>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</si>
  <si>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</si>
  <si>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</si>
  <si>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</si>
  <si>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</si>
  <si>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</si>
  <si>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</si>
  <si>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</si>
  <si>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</si>
  <si>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</si>
  <si>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</si>
  <si>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</si>
  <si>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</si>
  <si>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</si>
  <si>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</si>
  <si>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</si>
  <si>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</si>
  <si>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</si>
  <si>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</si>
  <si>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</si>
  <si>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</si>
  <si>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</si>
  <si>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</si>
  <si>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</si>
  <si>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</si>
  <si>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</si>
  <si>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</si>
  <si>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</si>
  <si>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</si>
  <si>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</si>
  <si>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</si>
  <si>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</si>
  <si>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</si>
  <si>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</si>
  <si>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</si>
  <si>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</si>
  <si>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</si>
  <si>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</si>
  <si>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</si>
  <si>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</si>
  <si>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</si>
  <si>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</si>
  <si>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</si>
  <si>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</si>
  <si>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</si>
  <si>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</si>
  <si>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</si>
  <si>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</si>
  <si>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</si>
  <si>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</si>
  <si>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</si>
  <si>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</si>
  <si>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</si>
  <si>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</si>
  <si>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</si>
  <si>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</si>
  <si>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</si>
  <si>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</si>
  <si>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</si>
  <si>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</si>
  <si>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</si>
  <si>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</si>
  <si>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</si>
  <si>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</si>
  <si>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</si>
  <si>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</si>
  <si>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</si>
  <si>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</si>
  <si>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</si>
  <si>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</si>
  <si>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山形県　新庄市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</si>
  <si>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</si>
  <si>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</si>
  <si>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</si>
  <si>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</si>
  <si>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</si>
  <si>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</si>
  <si>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</si>
  <si>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</si>
  <si>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</si>
  <si>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</si>
  <si>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</si>
  <si>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</si>
  <si>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</si>
  <si>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</si>
  <si>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</si>
  <si>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</si>
  <si>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</si>
  <si>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処理区域内人口の減少により、使用料収入の確保が困難であることや経年劣化による処理場の修繕費等で、維持管理費が増加傾向にある。そのため、一般会計繰入金に頼らざる得ない状態が続いている。令和２年４月から公営企業会計へ移行したことで、財政状況を正確に把握しながら、使用料の改定及び維持管理費の削減を検討していくが、公共下水道との統合も含め、ハード面、ソフト面の両方で見直しを図っていく。</t>
    <phoneticPr fontId="4"/>
  </si>
  <si>
    <r>
      <t xml:space="preserve">  </t>
    </r>
    <r>
      <rPr>
        <sz val="11"/>
        <rFont val="ＭＳ ゴシック"/>
        <family val="3"/>
        <charset val="128"/>
      </rPr>
      <t>経年により維持管理費が増加傾向にあるため、効率化を図り持続可能な施設とするため改修等が必要である。更新計画等により管理を行う必要があるが、耐用年数まで至っていないこと、財源確保が困難であるため緊急性のある修繕のみを行っている。</t>
    </r>
  </si>
  <si>
    <t>①総収益は処理区域内人口の減少により、やや減少し、H30年度比△1.5％となった。また、総費用はH30年度比＋19千円増加しているが、地方債償還金はH30年度比△655千円減少している。H29年度より落ち込みが生じており、これは総費用と地方債償還金の合計に対し、総収益の割合が低いためである。
④使用料収入はH30年度比でやや減少傾向ではあるもののほぼ平年並みである。それに対して分流式下水道等に要する経費が減少したことに伴い地方債償還に係る一般会計負担額も減少したため、高い水準を示している。
⑤本市の数値をH27年度～R1年度で比較すると、H27年度は類似団体平均値よりも高い水準を示ししたものの、その後は数値が下回り、低下している。今後は処理区域内人口の減少により使用料収入増加が困難であり、さらに低下していくと思われる。
⑥年々数値が上昇している。これは、有収水量はほぼ平年並みであるのに対して、経年劣化による修繕費の増加に伴い汚水処理費が上昇傾向にあるためだと考えられる。
⑦類似団体平均値より高く良好と言えるが、処理区域内人口の減少により利用率は今後低下すると考えられる。
⑧年々水洗化率は上昇してはいるが、類似団体平均より低く、処理区域内人口の減少により水洗化人口も減少している。この状況での要因は未接続者が接続者に対し、人数が多く減少しているためと考えられる。既に整備事業は終了しているため新規接続はほとんどなく、水洗化率の向上は困難な状況にある。</t>
    <rPh sb="190" eb="196">
      <t>ブンリュウシキゲスイドウ</t>
    </rPh>
    <rPh sb="196" eb="197">
      <t>トウ</t>
    </rPh>
    <rPh sb="198" eb="199">
      <t>ヨウ</t>
    </rPh>
    <rPh sb="201" eb="203">
      <t>ケイヒ</t>
    </rPh>
    <rPh sb="204" eb="206">
      <t>ゲンショウ</t>
    </rPh>
    <rPh sb="211" eb="212">
      <t>トモナ</t>
    </rPh>
    <rPh sb="213" eb="216">
      <t>チホウサイ</t>
    </rPh>
    <rPh sb="216" eb="218">
      <t>ショウカン</t>
    </rPh>
    <rPh sb="219" eb="220">
      <t>カカ</t>
    </rPh>
    <rPh sb="221" eb="225">
      <t>イッパンカイケイ</t>
    </rPh>
    <rPh sb="479" eb="481">
      <t>コンゴ</t>
    </rPh>
    <rPh sb="494" eb="496">
      <t>ネンネン</t>
    </rPh>
    <rPh sb="496" eb="499">
      <t>スイセンカ</t>
    </rPh>
    <rPh sb="499" eb="500">
      <t>リツ</t>
    </rPh>
    <rPh sb="501" eb="503">
      <t>ジョウショウ</t>
    </rPh>
    <rPh sb="549" eb="551">
      <t>ジョウキョウ</t>
    </rPh>
    <rPh sb="553" eb="555">
      <t>ヨウイン</t>
    </rPh>
    <rPh sb="556" eb="559">
      <t>ミセツゾク</t>
    </rPh>
    <rPh sb="559" eb="560">
      <t>シャ</t>
    </rPh>
    <rPh sb="561" eb="563">
      <t>セツゾク</t>
    </rPh>
    <rPh sb="563" eb="564">
      <t>シャ</t>
    </rPh>
    <rPh sb="565" eb="566">
      <t>タイ</t>
    </rPh>
    <rPh sb="568" eb="570">
      <t>ニンズウ</t>
    </rPh>
    <rPh sb="571" eb="572">
      <t>オオ</t>
    </rPh>
    <rPh sb="573" eb="575">
      <t>ゲンショウ</t>
    </rPh>
    <rPh sb="582" eb="583">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</si>
</sst>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7" fillId="0" borderId="6"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33E-420A-86DA-C507B79E5C4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0.05</c:v>
                </c:pt>
                <c:pt idx="2">
                  <c:v>0.44</c:v>
                </c:pt>
                <c:pt idx="3">
                  <c:v>0.04</c:v>
                </c:pt>
                <c:pt idx="4">
                  <c:v>0.02</c:v>
                </c:pt>
              </c:numCache>
            </c:numRef>
          </c:val>
          <c:smooth val="0"/>
          <c:extLst>
            <c:ext xmlns:c16="http://schemas.microsoft.com/office/drawing/2014/chart" uri="{C3380CC4-5D6E-409C-BE32-E72D297353CC}">
              <c16:uniqueId val="{00000001-833E-420A-86DA-C507B79E5C4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67.989999999999995</c:v>
                </c:pt>
                <c:pt idx="1">
                  <c:v>75.75</c:v>
                </c:pt>
                <c:pt idx="2">
                  <c:v>75.25</c:v>
                </c:pt>
                <c:pt idx="3">
                  <c:v>82.6</c:v>
                </c:pt>
                <c:pt idx="4">
                  <c:v>89.76</c:v>
                </c:pt>
              </c:numCache>
            </c:numRef>
          </c:val>
          <c:extLst>
            <c:ext xmlns:c16="http://schemas.microsoft.com/office/drawing/2014/chart" uri="{C3380CC4-5D6E-409C-BE32-E72D297353CC}">
              <c16:uniqueId val="{00000000-7459-435D-A103-A03EC2D546F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52.31</c:v>
                </c:pt>
                <c:pt idx="1">
                  <c:v>56</c:v>
                </c:pt>
                <c:pt idx="2">
                  <c:v>56.01</c:v>
                </c:pt>
                <c:pt idx="3">
                  <c:v>56.72</c:v>
                </c:pt>
                <c:pt idx="4">
                  <c:v>54.06</c:v>
                </c:pt>
              </c:numCache>
            </c:numRef>
          </c:val>
          <c:smooth val="0"/>
          <c:extLst>
            <c:ext xmlns:c16="http://schemas.microsoft.com/office/drawing/2014/chart" uri="{C3380CC4-5D6E-409C-BE32-E72D297353CC}">
              <c16:uniqueId val="{00000001-7459-435D-A103-A03EC2D546F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84.83</c:v>
                </c:pt>
                <c:pt idx="1">
                  <c:v>85.31</c:v>
                </c:pt>
                <c:pt idx="2">
                  <c:v>85.89</c:v>
                </c:pt>
                <c:pt idx="3">
                  <c:v>87.81</c:v>
                </c:pt>
                <c:pt idx="4">
                  <c:v>89.04</c:v>
                </c:pt>
              </c:numCache>
            </c:numRef>
          </c:val>
          <c:extLst>
            <c:ext xmlns:c16="http://schemas.microsoft.com/office/drawing/2014/chart" uri="{C3380CC4-5D6E-409C-BE32-E72D297353CC}">
              <c16:uniqueId val="{00000000-EF7B-4166-9695-DBDB3E563FE9}"/>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84.32</c:v>
                </c:pt>
                <c:pt idx="1">
                  <c:v>89.51</c:v>
                </c:pt>
                <c:pt idx="2">
                  <c:v>89.77</c:v>
                </c:pt>
                <c:pt idx="3">
                  <c:v>90.04</c:v>
                </c:pt>
                <c:pt idx="4">
                  <c:v>90.11</c:v>
                </c:pt>
              </c:numCache>
            </c:numRef>
          </c:val>
          <c:smooth val="0"/>
          <c:extLst>
            <c:ext xmlns:c16="http://schemas.microsoft.com/office/drawing/2014/chart" uri="{C3380CC4-5D6E-409C-BE32-E72D297353CC}">
              <c16:uniqueId val="{00000001-EF7B-4166-9695-DBDB3E563FE9}"/>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99.08</c:v>
                </c:pt>
                <c:pt idx="1">
                  <c:v>99.03</c:v>
                </c:pt>
                <c:pt idx="2">
                  <c:v>92.73</c:v>
                </c:pt>
                <c:pt idx="3">
                  <c:v>89.65</c:v>
                </c:pt>
                <c:pt idx="4">
                  <c:v>89.01</c:v>
                </c:pt>
              </c:numCache>
            </c:numRef>
          </c:val>
          <c:extLst>
            <c:ext xmlns:c16="http://schemas.microsoft.com/office/drawing/2014/chart" uri="{C3380CC4-5D6E-409C-BE32-E72D297353CC}">
              <c16:uniqueId val="{00000000-BA66-45FC-ACCF-478DCD57C9F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A66-45FC-ACCF-478DCD57C9F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53D-4607-B505-76EDCD9F091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53D-4607-B505-76EDCD9F091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AE1-4CCC-9EEF-A52F462F1691}"/>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E1-4CCC-9EEF-A52F462F1691}"/>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A6-4FFD-A35B-52B738B3BF31}"/>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A6-4FFD-A35B-52B738B3BF31}"/>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869-4A13-B981-8461C40629B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69-4A13-B981-8461C40629B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359.36</c:v>
                </c:pt>
                <c:pt idx="1">
                  <c:v>332.78</c:v>
                </c:pt>
                <c:pt idx="2">
                  <c:v>99.3</c:v>
                </c:pt>
                <c:pt idx="3">
                  <c:v>216.3</c:v>
                </c:pt>
                <c:pt idx="4">
                  <c:v>355.61</c:v>
                </c:pt>
              </c:numCache>
            </c:numRef>
          </c:val>
          <c:extLst>
            <c:ext xmlns:c16="http://schemas.microsoft.com/office/drawing/2014/chart" uri="{C3380CC4-5D6E-409C-BE32-E72D297353CC}">
              <c16:uniqueId val="{00000000-7A78-450E-B684-989D4648EBD9}"/>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1081.8</c:v>
                </c:pt>
                <c:pt idx="1">
                  <c:v>685.34</c:v>
                </c:pt>
                <c:pt idx="2">
                  <c:v>684.74</c:v>
                </c:pt>
                <c:pt idx="3">
                  <c:v>654.91999999999996</c:v>
                </c:pt>
                <c:pt idx="4">
                  <c:v>654.71</c:v>
                </c:pt>
              </c:numCache>
            </c:numRef>
          </c:val>
          <c:smooth val="0"/>
          <c:extLst>
            <c:ext xmlns:c16="http://schemas.microsoft.com/office/drawing/2014/chart" uri="{C3380CC4-5D6E-409C-BE32-E72D297353CC}">
              <c16:uniqueId val="{00000001-7A78-450E-B684-989D4648EBD9}"/>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54.53</c:v>
                </c:pt>
                <c:pt idx="1">
                  <c:v>52.7</c:v>
                </c:pt>
                <c:pt idx="2">
                  <c:v>51.59</c:v>
                </c:pt>
                <c:pt idx="3">
                  <c:v>44.66</c:v>
                </c:pt>
                <c:pt idx="4">
                  <c:v>39.58</c:v>
                </c:pt>
              </c:numCache>
            </c:numRef>
          </c:val>
          <c:extLst>
            <c:ext xmlns:c16="http://schemas.microsoft.com/office/drawing/2014/chart" uri="{C3380CC4-5D6E-409C-BE32-E72D297353CC}">
              <c16:uniqueId val="{00000000-EB41-4AD3-97CE-0B12E502FE2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52.19</c:v>
                </c:pt>
                <c:pt idx="1">
                  <c:v>59.83</c:v>
                </c:pt>
                <c:pt idx="2">
                  <c:v>65.33</c:v>
                </c:pt>
                <c:pt idx="3">
                  <c:v>65.39</c:v>
                </c:pt>
                <c:pt idx="4">
                  <c:v>65.37</c:v>
                </c:pt>
              </c:numCache>
            </c:numRef>
          </c:val>
          <c:smooth val="0"/>
          <c:extLst>
            <c:ext xmlns:c16="http://schemas.microsoft.com/office/drawing/2014/chart" uri="{C3380CC4-5D6E-409C-BE32-E72D297353CC}">
              <c16:uniqueId val="{00000001-EB41-4AD3-97CE-0B12E502FE2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171.38</c:v>
                </c:pt>
                <c:pt idx="1">
                  <c:v>173.7</c:v>
                </c:pt>
                <c:pt idx="2">
                  <c:v>177.58</c:v>
                </c:pt>
                <c:pt idx="3">
                  <c:v>185.57</c:v>
                </c:pt>
                <c:pt idx="4">
                  <c:v>187.66</c:v>
                </c:pt>
              </c:numCache>
            </c:numRef>
          </c:val>
          <c:extLst>
            <c:ext xmlns:c16="http://schemas.microsoft.com/office/drawing/2014/chart" uri="{C3380CC4-5D6E-409C-BE32-E72D297353CC}">
              <c16:uniqueId val="{00000000-48FE-4E9F-A62E-8FDBBF60E78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296.14</c:v>
                </c:pt>
                <c:pt idx="1">
                  <c:v>246.66</c:v>
                </c:pt>
                <c:pt idx="2">
                  <c:v>227.43</c:v>
                </c:pt>
                <c:pt idx="3">
                  <c:v>230.88</c:v>
                </c:pt>
                <c:pt idx="4">
                  <c:v>228.99</c:v>
                </c:pt>
              </c:numCache>
            </c:numRef>
          </c:val>
          <c:smooth val="0"/>
          <c:extLst>
            <c:ext xmlns:c16="http://schemas.microsoft.com/office/drawing/2014/chart" uri="{C3380CC4-5D6E-409C-BE32-E72D297353CC}">
              <c16:uniqueId val="{00000001-48FE-4E9F-A62E-8FDBBF60E78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D13" zoomScaleNormal="100" workbookViewId="0">
      <selection activeCell="BJ20" sqref="BJ2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山形県　新庄市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7" t="s">
        <v>1</v>
      </c>
      <c r="C7" s="77"/>
      <c r="D7" s="77"/>
      <c r="E7" s="77"/>
      <c r="F7" s="77"/>
      <c r="G7" s="77"/>
      <c r="H7" s="77"/>
      <c r="I7" s="77" t="s">
        <v>2</v>
      </c>
      <c r="J7" s="77"/>
      <c r="K7" s="77"/>
      <c r="L7" s="77"/>
      <c r="M7" s="77"/>
      <c r="N7" s="77"/>
      <c r="O7" s="77"/>
      <c r="P7" s="77" t="s">
        <v>3</v>
      </c>
      <c r="Q7" s="77"/>
      <c r="R7" s="77"/>
      <c r="S7" s="77"/>
      <c r="T7" s="77"/>
      <c r="U7" s="77"/>
      <c r="V7" s="77"/>
      <c r="W7" s="77" t="s">
        <v>4</v>
      </c>
      <c r="X7" s="77"/>
      <c r="Y7" s="77"/>
      <c r="Z7" s="77"/>
      <c r="AA7" s="77"/>
      <c r="AB7" s="77"/>
      <c r="AC7" s="77"/>
      <c r="AD7" s="77" t="s">
        <v>5</v>
      </c>
      <c r="AE7" s="77"/>
      <c r="AF7" s="77"/>
      <c r="AG7" s="77"/>
      <c r="AH7" s="77"/>
      <c r="AI7" s="77"/>
      <c r="AJ7" s="77"/>
      <c r="AK7" s="3"/>
      <c r="AL7" s="77" t="s">
        <v>6</v>
      </c>
      <c r="AM7" s="77"/>
      <c r="AN7" s="77"/>
      <c r="AO7" s="77"/>
      <c r="AP7" s="77"/>
      <c r="AQ7" s="77"/>
      <c r="AR7" s="77"/>
      <c r="AS7" s="77"/>
      <c r="AT7" s="77" t="s">
        <v>7</v>
      </c>
      <c r="AU7" s="77"/>
      <c r="AV7" s="77"/>
      <c r="AW7" s="77"/>
      <c r="AX7" s="77"/>
      <c r="AY7" s="77"/>
      <c r="AZ7" s="77"/>
      <c r="BA7" s="77"/>
      <c r="BB7" s="77" t="s">
        <v>8</v>
      </c>
      <c r="BC7" s="77"/>
      <c r="BD7" s="77"/>
      <c r="BE7" s="77"/>
      <c r="BF7" s="77"/>
      <c r="BG7" s="77"/>
      <c r="BH7" s="77"/>
      <c r="BI7" s="77"/>
      <c r="BJ7" s="3"/>
      <c r="BK7" s="3"/>
      <c r="BL7" s="4" t="s">
        <v>9</v>
      </c>
      <c r="BM7" s="5"/>
      <c r="BN7" s="5"/>
      <c r="BO7" s="5"/>
      <c r="BP7" s="5"/>
      <c r="BQ7" s="5"/>
      <c r="BR7" s="5"/>
      <c r="BS7" s="5"/>
      <c r="BT7" s="5"/>
      <c r="BU7" s="5"/>
      <c r="BV7" s="5"/>
      <c r="BW7" s="5"/>
      <c r="BX7" s="5"/>
      <c r="BY7" s="6"/>
    </row>
    <row r="8" spans="1:78" ht="18.75" customHeight="1" x14ac:dyDescent="0.15">
      <c r="A8" s="2"/>
      <c r="B8" s="84" t="str">
        <f>データ!I6</f>
        <v>法非適用</v>
      </c>
      <c r="C8" s="84"/>
      <c r="D8" s="84"/>
      <c r="E8" s="84"/>
      <c r="F8" s="84"/>
      <c r="G8" s="84"/>
      <c r="H8" s="84"/>
      <c r="I8" s="84" t="str">
        <f>データ!J6</f>
        <v>下水道事業</v>
      </c>
      <c r="J8" s="84"/>
      <c r="K8" s="84"/>
      <c r="L8" s="84"/>
      <c r="M8" s="84"/>
      <c r="N8" s="84"/>
      <c r="O8" s="84"/>
      <c r="P8" s="84" t="str">
        <f>データ!K6</f>
        <v>農業集落排水</v>
      </c>
      <c r="Q8" s="84"/>
      <c r="R8" s="84"/>
      <c r="S8" s="84"/>
      <c r="T8" s="84"/>
      <c r="U8" s="84"/>
      <c r="V8" s="84"/>
      <c r="W8" s="84" t="str">
        <f>データ!L6</f>
        <v>F1</v>
      </c>
      <c r="X8" s="84"/>
      <c r="Y8" s="84"/>
      <c r="Z8" s="84"/>
      <c r="AA8" s="84"/>
      <c r="AB8" s="84"/>
      <c r="AC8" s="84"/>
      <c r="AD8" s="85" t="str">
        <f>データ!$M$6</f>
        <v>非設置</v>
      </c>
      <c r="AE8" s="85"/>
      <c r="AF8" s="85"/>
      <c r="AG8" s="85"/>
      <c r="AH8" s="85"/>
      <c r="AI8" s="85"/>
      <c r="AJ8" s="85"/>
      <c r="AK8" s="3"/>
      <c r="AL8" s="81">
        <f>データ!S6</f>
        <v>35351</v>
      </c>
      <c r="AM8" s="81"/>
      <c r="AN8" s="81"/>
      <c r="AO8" s="81"/>
      <c r="AP8" s="81"/>
      <c r="AQ8" s="81"/>
      <c r="AR8" s="81"/>
      <c r="AS8" s="81"/>
      <c r="AT8" s="80">
        <f>データ!T6</f>
        <v>222.85</v>
      </c>
      <c r="AU8" s="80"/>
      <c r="AV8" s="80"/>
      <c r="AW8" s="80"/>
      <c r="AX8" s="80"/>
      <c r="AY8" s="80"/>
      <c r="AZ8" s="80"/>
      <c r="BA8" s="80"/>
      <c r="BB8" s="80">
        <f>データ!U6</f>
        <v>158.63</v>
      </c>
      <c r="BC8" s="80"/>
      <c r="BD8" s="80"/>
      <c r="BE8" s="80"/>
      <c r="BF8" s="80"/>
      <c r="BG8" s="80"/>
      <c r="BH8" s="80"/>
      <c r="BI8" s="80"/>
      <c r="BJ8" s="3"/>
      <c r="BK8" s="3"/>
      <c r="BL8" s="82" t="s">
        <v>10</v>
      </c>
      <c r="BM8" s="83"/>
      <c r="BN8" s="7" t="s">
        <v>11</v>
      </c>
      <c r="BO8" s="8"/>
      <c r="BP8" s="8"/>
      <c r="BQ8" s="8"/>
      <c r="BR8" s="8"/>
      <c r="BS8" s="8"/>
      <c r="BT8" s="8"/>
      <c r="BU8" s="8"/>
      <c r="BV8" s="8"/>
      <c r="BW8" s="8"/>
      <c r="BX8" s="8"/>
      <c r="BY8" s="9"/>
    </row>
    <row r="9" spans="1:78" ht="18.75" customHeight="1" x14ac:dyDescent="0.15">
      <c r="A9" s="2"/>
      <c r="B9" s="77" t="s">
        <v>12</v>
      </c>
      <c r="C9" s="77"/>
      <c r="D9" s="77"/>
      <c r="E9" s="77"/>
      <c r="F9" s="77"/>
      <c r="G9" s="77"/>
      <c r="H9" s="77"/>
      <c r="I9" s="77" t="s">
        <v>13</v>
      </c>
      <c r="J9" s="77"/>
      <c r="K9" s="77"/>
      <c r="L9" s="77"/>
      <c r="M9" s="77"/>
      <c r="N9" s="77"/>
      <c r="O9" s="77"/>
      <c r="P9" s="77" t="s">
        <v>14</v>
      </c>
      <c r="Q9" s="77"/>
      <c r="R9" s="77"/>
      <c r="S9" s="77"/>
      <c r="T9" s="77"/>
      <c r="U9" s="77"/>
      <c r="V9" s="77"/>
      <c r="W9" s="77" t="s">
        <v>15</v>
      </c>
      <c r="X9" s="77"/>
      <c r="Y9" s="77"/>
      <c r="Z9" s="77"/>
      <c r="AA9" s="77"/>
      <c r="AB9" s="77"/>
      <c r="AC9" s="77"/>
      <c r="AD9" s="77" t="s">
        <v>16</v>
      </c>
      <c r="AE9" s="77"/>
      <c r="AF9" s="77"/>
      <c r="AG9" s="77"/>
      <c r="AH9" s="77"/>
      <c r="AI9" s="77"/>
      <c r="AJ9" s="77"/>
      <c r="AK9" s="3"/>
      <c r="AL9" s="77" t="s">
        <v>17</v>
      </c>
      <c r="AM9" s="77"/>
      <c r="AN9" s="77"/>
      <c r="AO9" s="77"/>
      <c r="AP9" s="77"/>
      <c r="AQ9" s="77"/>
      <c r="AR9" s="77"/>
      <c r="AS9" s="77"/>
      <c r="AT9" s="77" t="s">
        <v>18</v>
      </c>
      <c r="AU9" s="77"/>
      <c r="AV9" s="77"/>
      <c r="AW9" s="77"/>
      <c r="AX9" s="77"/>
      <c r="AY9" s="77"/>
      <c r="AZ9" s="77"/>
      <c r="BA9" s="77"/>
      <c r="BB9" s="77" t="s">
        <v>19</v>
      </c>
      <c r="BC9" s="77"/>
      <c r="BD9" s="77"/>
      <c r="BE9" s="77"/>
      <c r="BF9" s="77"/>
      <c r="BG9" s="77"/>
      <c r="BH9" s="77"/>
      <c r="BI9" s="77"/>
      <c r="BJ9" s="3"/>
      <c r="BK9" s="3"/>
      <c r="BL9" s="78" t="s">
        <v>20</v>
      </c>
      <c r="BM9" s="79"/>
      <c r="BN9" s="10" t="s">
        <v>21</v>
      </c>
      <c r="BO9" s="11"/>
      <c r="BP9" s="11"/>
      <c r="BQ9" s="11"/>
      <c r="BR9" s="11"/>
      <c r="BS9" s="11"/>
      <c r="BT9" s="11"/>
      <c r="BU9" s="11"/>
      <c r="BV9" s="11"/>
      <c r="BW9" s="11"/>
      <c r="BX9" s="11"/>
      <c r="BY9" s="12"/>
    </row>
    <row r="10" spans="1:78" ht="18.75" customHeight="1" x14ac:dyDescent="0.15">
      <c r="A10" s="2"/>
      <c r="B10" s="80" t="str">
        <f>データ!N6</f>
        <v>-</v>
      </c>
      <c r="C10" s="80"/>
      <c r="D10" s="80"/>
      <c r="E10" s="80"/>
      <c r="F10" s="80"/>
      <c r="G10" s="80"/>
      <c r="H10" s="80"/>
      <c r="I10" s="80" t="str">
        <f>データ!O6</f>
        <v>該当数値なし</v>
      </c>
      <c r="J10" s="80"/>
      <c r="K10" s="80"/>
      <c r="L10" s="80"/>
      <c r="M10" s="80"/>
      <c r="N10" s="80"/>
      <c r="O10" s="80"/>
      <c r="P10" s="80">
        <f>データ!P6</f>
        <v>6.02</v>
      </c>
      <c r="Q10" s="80"/>
      <c r="R10" s="80"/>
      <c r="S10" s="80"/>
      <c r="T10" s="80"/>
      <c r="U10" s="80"/>
      <c r="V10" s="80"/>
      <c r="W10" s="80">
        <f>データ!Q6</f>
        <v>81.010000000000005</v>
      </c>
      <c r="X10" s="80"/>
      <c r="Y10" s="80"/>
      <c r="Z10" s="80"/>
      <c r="AA10" s="80"/>
      <c r="AB10" s="80"/>
      <c r="AC10" s="80"/>
      <c r="AD10" s="81">
        <f>データ!R6</f>
        <v>2970</v>
      </c>
      <c r="AE10" s="81"/>
      <c r="AF10" s="81"/>
      <c r="AG10" s="81"/>
      <c r="AH10" s="81"/>
      <c r="AI10" s="81"/>
      <c r="AJ10" s="81"/>
      <c r="AK10" s="2"/>
      <c r="AL10" s="81">
        <f>データ!V6</f>
        <v>2108</v>
      </c>
      <c r="AM10" s="81"/>
      <c r="AN10" s="81"/>
      <c r="AO10" s="81"/>
      <c r="AP10" s="81"/>
      <c r="AQ10" s="81"/>
      <c r="AR10" s="81"/>
      <c r="AS10" s="81"/>
      <c r="AT10" s="80">
        <f>データ!W6</f>
        <v>3.44</v>
      </c>
      <c r="AU10" s="80"/>
      <c r="AV10" s="80"/>
      <c r="AW10" s="80"/>
      <c r="AX10" s="80"/>
      <c r="AY10" s="80"/>
      <c r="AZ10" s="80"/>
      <c r="BA10" s="80"/>
      <c r="BB10" s="80">
        <f>データ!X6</f>
        <v>612.79</v>
      </c>
      <c r="BC10" s="80"/>
      <c r="BD10" s="80"/>
      <c r="BE10" s="80"/>
      <c r="BF10" s="80"/>
      <c r="BG10" s="80"/>
      <c r="BH10" s="80"/>
      <c r="BI10" s="80"/>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1" t="s">
        <v>118</v>
      </c>
      <c r="BM16" s="72"/>
      <c r="BN16" s="72"/>
      <c r="BO16" s="72"/>
      <c r="BP16" s="72"/>
      <c r="BQ16" s="72"/>
      <c r="BR16" s="72"/>
      <c r="BS16" s="72"/>
      <c r="BT16" s="72"/>
      <c r="BU16" s="72"/>
      <c r="BV16" s="72"/>
      <c r="BW16" s="72"/>
      <c r="BX16" s="72"/>
      <c r="BY16" s="72"/>
      <c r="BZ16" s="7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72"/>
      <c r="BN17" s="72"/>
      <c r="BO17" s="72"/>
      <c r="BP17" s="72"/>
      <c r="BQ17" s="72"/>
      <c r="BR17" s="72"/>
      <c r="BS17" s="72"/>
      <c r="BT17" s="72"/>
      <c r="BU17" s="72"/>
      <c r="BV17" s="72"/>
      <c r="BW17" s="72"/>
      <c r="BX17" s="72"/>
      <c r="BY17" s="72"/>
      <c r="BZ17" s="7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72"/>
      <c r="BN18" s="72"/>
      <c r="BO18" s="72"/>
      <c r="BP18" s="72"/>
      <c r="BQ18" s="72"/>
      <c r="BR18" s="72"/>
      <c r="BS18" s="72"/>
      <c r="BT18" s="72"/>
      <c r="BU18" s="72"/>
      <c r="BV18" s="72"/>
      <c r="BW18" s="72"/>
      <c r="BX18" s="72"/>
      <c r="BY18" s="72"/>
      <c r="BZ18" s="7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72"/>
      <c r="BN19" s="72"/>
      <c r="BO19" s="72"/>
      <c r="BP19" s="72"/>
      <c r="BQ19" s="72"/>
      <c r="BR19" s="72"/>
      <c r="BS19" s="72"/>
      <c r="BT19" s="72"/>
      <c r="BU19" s="72"/>
      <c r="BV19" s="72"/>
      <c r="BW19" s="72"/>
      <c r="BX19" s="72"/>
      <c r="BY19" s="72"/>
      <c r="BZ19" s="7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72"/>
      <c r="BN20" s="72"/>
      <c r="BO20" s="72"/>
      <c r="BP20" s="72"/>
      <c r="BQ20" s="72"/>
      <c r="BR20" s="72"/>
      <c r="BS20" s="72"/>
      <c r="BT20" s="72"/>
      <c r="BU20" s="72"/>
      <c r="BV20" s="72"/>
      <c r="BW20" s="72"/>
      <c r="BX20" s="72"/>
      <c r="BY20" s="72"/>
      <c r="BZ20" s="7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72"/>
      <c r="BN21" s="72"/>
      <c r="BO21" s="72"/>
      <c r="BP21" s="72"/>
      <c r="BQ21" s="72"/>
      <c r="BR21" s="72"/>
      <c r="BS21" s="72"/>
      <c r="BT21" s="72"/>
      <c r="BU21" s="72"/>
      <c r="BV21" s="72"/>
      <c r="BW21" s="72"/>
      <c r="BX21" s="72"/>
      <c r="BY21" s="72"/>
      <c r="BZ21" s="7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72"/>
      <c r="BN22" s="72"/>
      <c r="BO22" s="72"/>
      <c r="BP22" s="72"/>
      <c r="BQ22" s="72"/>
      <c r="BR22" s="72"/>
      <c r="BS22" s="72"/>
      <c r="BT22" s="72"/>
      <c r="BU22" s="72"/>
      <c r="BV22" s="72"/>
      <c r="BW22" s="72"/>
      <c r="BX22" s="72"/>
      <c r="BY22" s="72"/>
      <c r="BZ22" s="7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72"/>
      <c r="BN23" s="72"/>
      <c r="BO23" s="72"/>
      <c r="BP23" s="72"/>
      <c r="BQ23" s="72"/>
      <c r="BR23" s="72"/>
      <c r="BS23" s="72"/>
      <c r="BT23" s="72"/>
      <c r="BU23" s="72"/>
      <c r="BV23" s="72"/>
      <c r="BW23" s="72"/>
      <c r="BX23" s="72"/>
      <c r="BY23" s="72"/>
      <c r="BZ23" s="7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72"/>
      <c r="BN24" s="72"/>
      <c r="BO24" s="72"/>
      <c r="BP24" s="72"/>
      <c r="BQ24" s="72"/>
      <c r="BR24" s="72"/>
      <c r="BS24" s="72"/>
      <c r="BT24" s="72"/>
      <c r="BU24" s="72"/>
      <c r="BV24" s="72"/>
      <c r="BW24" s="72"/>
      <c r="BX24" s="72"/>
      <c r="BY24" s="72"/>
      <c r="BZ24" s="7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72"/>
      <c r="BN25" s="72"/>
      <c r="BO25" s="72"/>
      <c r="BP25" s="72"/>
      <c r="BQ25" s="72"/>
      <c r="BR25" s="72"/>
      <c r="BS25" s="72"/>
      <c r="BT25" s="72"/>
      <c r="BU25" s="72"/>
      <c r="BV25" s="72"/>
      <c r="BW25" s="72"/>
      <c r="BX25" s="72"/>
      <c r="BY25" s="72"/>
      <c r="BZ25" s="7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72"/>
      <c r="BN26" s="72"/>
      <c r="BO26" s="72"/>
      <c r="BP26" s="72"/>
      <c r="BQ26" s="72"/>
      <c r="BR26" s="72"/>
      <c r="BS26" s="72"/>
      <c r="BT26" s="72"/>
      <c r="BU26" s="72"/>
      <c r="BV26" s="72"/>
      <c r="BW26" s="72"/>
      <c r="BX26" s="72"/>
      <c r="BY26" s="72"/>
      <c r="BZ26" s="7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72"/>
      <c r="BN27" s="72"/>
      <c r="BO27" s="72"/>
      <c r="BP27" s="72"/>
      <c r="BQ27" s="72"/>
      <c r="BR27" s="72"/>
      <c r="BS27" s="72"/>
      <c r="BT27" s="72"/>
      <c r="BU27" s="72"/>
      <c r="BV27" s="72"/>
      <c r="BW27" s="72"/>
      <c r="BX27" s="72"/>
      <c r="BY27" s="72"/>
      <c r="BZ27" s="7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72"/>
      <c r="BN28" s="72"/>
      <c r="BO28" s="72"/>
      <c r="BP28" s="72"/>
      <c r="BQ28" s="72"/>
      <c r="BR28" s="72"/>
      <c r="BS28" s="72"/>
      <c r="BT28" s="72"/>
      <c r="BU28" s="72"/>
      <c r="BV28" s="72"/>
      <c r="BW28" s="72"/>
      <c r="BX28" s="72"/>
      <c r="BY28" s="72"/>
      <c r="BZ28" s="7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72"/>
      <c r="BN29" s="72"/>
      <c r="BO29" s="72"/>
      <c r="BP29" s="72"/>
      <c r="BQ29" s="72"/>
      <c r="BR29" s="72"/>
      <c r="BS29" s="72"/>
      <c r="BT29" s="72"/>
      <c r="BU29" s="72"/>
      <c r="BV29" s="72"/>
      <c r="BW29" s="72"/>
      <c r="BX29" s="72"/>
      <c r="BY29" s="72"/>
      <c r="BZ29" s="7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72"/>
      <c r="BN30" s="72"/>
      <c r="BO30" s="72"/>
      <c r="BP30" s="72"/>
      <c r="BQ30" s="72"/>
      <c r="BR30" s="72"/>
      <c r="BS30" s="72"/>
      <c r="BT30" s="72"/>
      <c r="BU30" s="72"/>
      <c r="BV30" s="72"/>
      <c r="BW30" s="72"/>
      <c r="BX30" s="72"/>
      <c r="BY30" s="72"/>
      <c r="BZ30" s="7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72"/>
      <c r="BN31" s="72"/>
      <c r="BO31" s="72"/>
      <c r="BP31" s="72"/>
      <c r="BQ31" s="72"/>
      <c r="BR31" s="72"/>
      <c r="BS31" s="72"/>
      <c r="BT31" s="72"/>
      <c r="BU31" s="72"/>
      <c r="BV31" s="72"/>
      <c r="BW31" s="72"/>
      <c r="BX31" s="72"/>
      <c r="BY31" s="72"/>
      <c r="BZ31" s="7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72"/>
      <c r="BN32" s="72"/>
      <c r="BO32" s="72"/>
      <c r="BP32" s="72"/>
      <c r="BQ32" s="72"/>
      <c r="BR32" s="72"/>
      <c r="BS32" s="72"/>
      <c r="BT32" s="72"/>
      <c r="BU32" s="72"/>
      <c r="BV32" s="72"/>
      <c r="BW32" s="72"/>
      <c r="BX32" s="72"/>
      <c r="BY32" s="72"/>
      <c r="BZ32" s="7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72"/>
      <c r="BN33" s="72"/>
      <c r="BO33" s="72"/>
      <c r="BP33" s="72"/>
      <c r="BQ33" s="72"/>
      <c r="BR33" s="72"/>
      <c r="BS33" s="72"/>
      <c r="BT33" s="72"/>
      <c r="BU33" s="72"/>
      <c r="BV33" s="72"/>
      <c r="BW33" s="72"/>
      <c r="BX33" s="72"/>
      <c r="BY33" s="72"/>
      <c r="BZ33" s="7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1"/>
      <c r="BM34" s="72"/>
      <c r="BN34" s="72"/>
      <c r="BO34" s="72"/>
      <c r="BP34" s="72"/>
      <c r="BQ34" s="72"/>
      <c r="BR34" s="72"/>
      <c r="BS34" s="72"/>
      <c r="BT34" s="72"/>
      <c r="BU34" s="72"/>
      <c r="BV34" s="72"/>
      <c r="BW34" s="72"/>
      <c r="BX34" s="72"/>
      <c r="BY34" s="72"/>
      <c r="BZ34" s="7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1"/>
      <c r="BM35" s="72"/>
      <c r="BN35" s="72"/>
      <c r="BO35" s="72"/>
      <c r="BP35" s="72"/>
      <c r="BQ35" s="72"/>
      <c r="BR35" s="72"/>
      <c r="BS35" s="72"/>
      <c r="BT35" s="72"/>
      <c r="BU35" s="72"/>
      <c r="BV35" s="72"/>
      <c r="BW35" s="72"/>
      <c r="BX35" s="72"/>
      <c r="BY35" s="72"/>
      <c r="BZ35" s="7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72"/>
      <c r="BN36" s="72"/>
      <c r="BO36" s="72"/>
      <c r="BP36" s="72"/>
      <c r="BQ36" s="72"/>
      <c r="BR36" s="72"/>
      <c r="BS36" s="72"/>
      <c r="BT36" s="72"/>
      <c r="BU36" s="72"/>
      <c r="BV36" s="72"/>
      <c r="BW36" s="72"/>
      <c r="BX36" s="72"/>
      <c r="BY36" s="72"/>
      <c r="BZ36" s="7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72"/>
      <c r="BN37" s="72"/>
      <c r="BO37" s="72"/>
      <c r="BP37" s="72"/>
      <c r="BQ37" s="72"/>
      <c r="BR37" s="72"/>
      <c r="BS37" s="72"/>
      <c r="BT37" s="72"/>
      <c r="BU37" s="72"/>
      <c r="BV37" s="72"/>
      <c r="BW37" s="72"/>
      <c r="BX37" s="72"/>
      <c r="BY37" s="72"/>
      <c r="BZ37" s="7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72"/>
      <c r="BN38" s="72"/>
      <c r="BO38" s="72"/>
      <c r="BP38" s="72"/>
      <c r="BQ38" s="72"/>
      <c r="BR38" s="72"/>
      <c r="BS38" s="72"/>
      <c r="BT38" s="72"/>
      <c r="BU38" s="72"/>
      <c r="BV38" s="72"/>
      <c r="BW38" s="72"/>
      <c r="BX38" s="72"/>
      <c r="BY38" s="72"/>
      <c r="BZ38" s="7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72"/>
      <c r="BN39" s="72"/>
      <c r="BO39" s="72"/>
      <c r="BP39" s="72"/>
      <c r="BQ39" s="72"/>
      <c r="BR39" s="72"/>
      <c r="BS39" s="72"/>
      <c r="BT39" s="72"/>
      <c r="BU39" s="72"/>
      <c r="BV39" s="72"/>
      <c r="BW39" s="72"/>
      <c r="BX39" s="72"/>
      <c r="BY39" s="72"/>
      <c r="BZ39" s="7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72"/>
      <c r="BN40" s="72"/>
      <c r="BO40" s="72"/>
      <c r="BP40" s="72"/>
      <c r="BQ40" s="72"/>
      <c r="BR40" s="72"/>
      <c r="BS40" s="72"/>
      <c r="BT40" s="72"/>
      <c r="BU40" s="72"/>
      <c r="BV40" s="72"/>
      <c r="BW40" s="72"/>
      <c r="BX40" s="72"/>
      <c r="BY40" s="72"/>
      <c r="BZ40" s="7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72"/>
      <c r="BN41" s="72"/>
      <c r="BO41" s="72"/>
      <c r="BP41" s="72"/>
      <c r="BQ41" s="72"/>
      <c r="BR41" s="72"/>
      <c r="BS41" s="72"/>
      <c r="BT41" s="72"/>
      <c r="BU41" s="72"/>
      <c r="BV41" s="72"/>
      <c r="BW41" s="72"/>
      <c r="BX41" s="72"/>
      <c r="BY41" s="72"/>
      <c r="BZ41" s="7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72"/>
      <c r="BN42" s="72"/>
      <c r="BO42" s="72"/>
      <c r="BP42" s="72"/>
      <c r="BQ42" s="72"/>
      <c r="BR42" s="72"/>
      <c r="BS42" s="72"/>
      <c r="BT42" s="72"/>
      <c r="BU42" s="72"/>
      <c r="BV42" s="72"/>
      <c r="BW42" s="72"/>
      <c r="BX42" s="72"/>
      <c r="BY42" s="72"/>
      <c r="BZ42" s="7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72"/>
      <c r="BN43" s="72"/>
      <c r="BO43" s="72"/>
      <c r="BP43" s="72"/>
      <c r="BQ43" s="72"/>
      <c r="BR43" s="72"/>
      <c r="BS43" s="72"/>
      <c r="BT43" s="72"/>
      <c r="BU43" s="72"/>
      <c r="BV43" s="72"/>
      <c r="BW43" s="72"/>
      <c r="BX43" s="72"/>
      <c r="BY43" s="72"/>
      <c r="BZ43" s="7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4"/>
      <c r="BM44" s="75"/>
      <c r="BN44" s="75"/>
      <c r="BO44" s="75"/>
      <c r="BP44" s="75"/>
      <c r="BQ44" s="75"/>
      <c r="BR44" s="75"/>
      <c r="BS44" s="75"/>
      <c r="BT44" s="75"/>
      <c r="BU44" s="75"/>
      <c r="BV44" s="75"/>
      <c r="BW44" s="75"/>
      <c r="BX44" s="75"/>
      <c r="BY44" s="75"/>
      <c r="BZ44" s="7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116</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44</v>
      </c>
      <c r="O86" s="26" t="str">
        <f>データ!EO6</f>
        <v>【0.02】</v>
      </c>
    </row>
  </sheetData>
  <sheetProtection algorithmName="SHA-512" hashValue="I97AePkItG8+CD0oxclILAioDCCUht49ASNW6FiKETkId38vJGAqxOjS2rz6ZwH7KDFHyp6S1x6Zm4AuUI1ALA==" saltValue="vaBbjvs2byupmFxW3l/Hj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9" t="s">
        <v>54</v>
      </c>
      <c r="I3" s="90"/>
      <c r="J3" s="90"/>
      <c r="K3" s="90"/>
      <c r="L3" s="90"/>
      <c r="M3" s="90"/>
      <c r="N3" s="90"/>
      <c r="O3" s="90"/>
      <c r="P3" s="90"/>
      <c r="Q3" s="90"/>
      <c r="R3" s="90"/>
      <c r="S3" s="90"/>
      <c r="T3" s="90"/>
      <c r="U3" s="90"/>
      <c r="V3" s="90"/>
      <c r="W3" s="90"/>
      <c r="X3" s="91"/>
      <c r="Y3" s="95" t="s">
        <v>55</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56</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x14ac:dyDescent="0.15">
      <c r="A4" s="28" t="s">
        <v>57</v>
      </c>
      <c r="B4" s="30"/>
      <c r="C4" s="30"/>
      <c r="D4" s="30"/>
      <c r="E4" s="30"/>
      <c r="F4" s="30"/>
      <c r="G4" s="30"/>
      <c r="H4" s="92"/>
      <c r="I4" s="93"/>
      <c r="J4" s="93"/>
      <c r="K4" s="93"/>
      <c r="L4" s="93"/>
      <c r="M4" s="93"/>
      <c r="N4" s="93"/>
      <c r="O4" s="93"/>
      <c r="P4" s="93"/>
      <c r="Q4" s="93"/>
      <c r="R4" s="93"/>
      <c r="S4" s="93"/>
      <c r="T4" s="93"/>
      <c r="U4" s="93"/>
      <c r="V4" s="93"/>
      <c r="W4" s="93"/>
      <c r="X4" s="94"/>
      <c r="Y4" s="88" t="s">
        <v>58</v>
      </c>
      <c r="Z4" s="88"/>
      <c r="AA4" s="88"/>
      <c r="AB4" s="88"/>
      <c r="AC4" s="88"/>
      <c r="AD4" s="88"/>
      <c r="AE4" s="88"/>
      <c r="AF4" s="88"/>
      <c r="AG4" s="88"/>
      <c r="AH4" s="88"/>
      <c r="AI4" s="88"/>
      <c r="AJ4" s="88" t="s">
        <v>59</v>
      </c>
      <c r="AK4" s="88"/>
      <c r="AL4" s="88"/>
      <c r="AM4" s="88"/>
      <c r="AN4" s="88"/>
      <c r="AO4" s="88"/>
      <c r="AP4" s="88"/>
      <c r="AQ4" s="88"/>
      <c r="AR4" s="88"/>
      <c r="AS4" s="88"/>
      <c r="AT4" s="88"/>
      <c r="AU4" s="88" t="s">
        <v>60</v>
      </c>
      <c r="AV4" s="88"/>
      <c r="AW4" s="88"/>
      <c r="AX4" s="88"/>
      <c r="AY4" s="88"/>
      <c r="AZ4" s="88"/>
      <c r="BA4" s="88"/>
      <c r="BB4" s="88"/>
      <c r="BC4" s="88"/>
      <c r="BD4" s="88"/>
      <c r="BE4" s="88"/>
      <c r="BF4" s="88" t="s">
        <v>61</v>
      </c>
      <c r="BG4" s="88"/>
      <c r="BH4" s="88"/>
      <c r="BI4" s="88"/>
      <c r="BJ4" s="88"/>
      <c r="BK4" s="88"/>
      <c r="BL4" s="88"/>
      <c r="BM4" s="88"/>
      <c r="BN4" s="88"/>
      <c r="BO4" s="88"/>
      <c r="BP4" s="88"/>
      <c r="BQ4" s="88" t="s">
        <v>62</v>
      </c>
      <c r="BR4" s="88"/>
      <c r="BS4" s="88"/>
      <c r="BT4" s="88"/>
      <c r="BU4" s="88"/>
      <c r="BV4" s="88"/>
      <c r="BW4" s="88"/>
      <c r="BX4" s="88"/>
      <c r="BY4" s="88"/>
      <c r="BZ4" s="88"/>
      <c r="CA4" s="88"/>
      <c r="CB4" s="88" t="s">
        <v>63</v>
      </c>
      <c r="CC4" s="88"/>
      <c r="CD4" s="88"/>
      <c r="CE4" s="88"/>
      <c r="CF4" s="88"/>
      <c r="CG4" s="88"/>
      <c r="CH4" s="88"/>
      <c r="CI4" s="88"/>
      <c r="CJ4" s="88"/>
      <c r="CK4" s="88"/>
      <c r="CL4" s="88"/>
      <c r="CM4" s="88" t="s">
        <v>64</v>
      </c>
      <c r="CN4" s="88"/>
      <c r="CO4" s="88"/>
      <c r="CP4" s="88"/>
      <c r="CQ4" s="88"/>
      <c r="CR4" s="88"/>
      <c r="CS4" s="88"/>
      <c r="CT4" s="88"/>
      <c r="CU4" s="88"/>
      <c r="CV4" s="88"/>
      <c r="CW4" s="88"/>
      <c r="CX4" s="88" t="s">
        <v>65</v>
      </c>
      <c r="CY4" s="88"/>
      <c r="CZ4" s="88"/>
      <c r="DA4" s="88"/>
      <c r="DB4" s="88"/>
      <c r="DC4" s="88"/>
      <c r="DD4" s="88"/>
      <c r="DE4" s="88"/>
      <c r="DF4" s="88"/>
      <c r="DG4" s="88"/>
      <c r="DH4" s="88"/>
      <c r="DI4" s="88" t="s">
        <v>66</v>
      </c>
      <c r="DJ4" s="88"/>
      <c r="DK4" s="88"/>
      <c r="DL4" s="88"/>
      <c r="DM4" s="88"/>
      <c r="DN4" s="88"/>
      <c r="DO4" s="88"/>
      <c r="DP4" s="88"/>
      <c r="DQ4" s="88"/>
      <c r="DR4" s="88"/>
      <c r="DS4" s="88"/>
      <c r="DT4" s="88" t="s">
        <v>67</v>
      </c>
      <c r="DU4" s="88"/>
      <c r="DV4" s="88"/>
      <c r="DW4" s="88"/>
      <c r="DX4" s="88"/>
      <c r="DY4" s="88"/>
      <c r="DZ4" s="88"/>
      <c r="EA4" s="88"/>
      <c r="EB4" s="88"/>
      <c r="EC4" s="88"/>
      <c r="ED4" s="88"/>
      <c r="EE4" s="88" t="s">
        <v>68</v>
      </c>
      <c r="EF4" s="88"/>
      <c r="EG4" s="88"/>
      <c r="EH4" s="88"/>
      <c r="EI4" s="88"/>
      <c r="EJ4" s="88"/>
      <c r="EK4" s="88"/>
      <c r="EL4" s="88"/>
      <c r="EM4" s="88"/>
      <c r="EN4" s="88"/>
      <c r="EO4" s="88"/>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62057</v>
      </c>
      <c r="D6" s="33">
        <f t="shared" si="3"/>
        <v>47</v>
      </c>
      <c r="E6" s="33">
        <f t="shared" si="3"/>
        <v>17</v>
      </c>
      <c r="F6" s="33">
        <f t="shared" si="3"/>
        <v>5</v>
      </c>
      <c r="G6" s="33">
        <f t="shared" si="3"/>
        <v>0</v>
      </c>
      <c r="H6" s="33" t="str">
        <f t="shared" si="3"/>
        <v>山形県　新庄市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6.02</v>
      </c>
      <c r="Q6" s="34">
        <f t="shared" si="3"/>
        <v>81.010000000000005</v>
      </c>
      <c r="R6" s="34">
        <f t="shared" si="3"/>
        <v>2970</v>
      </c>
      <c r="S6" s="34">
        <f t="shared" si="3"/>
        <v>35351</v>
      </c>
      <c r="T6" s="34">
        <f t="shared" si="3"/>
        <v>222.85</v>
      </c>
      <c r="U6" s="34">
        <f t="shared" si="3"/>
        <v>158.63</v>
      </c>
      <c r="V6" s="34">
        <f t="shared" si="3"/>
        <v>2108</v>
      </c>
      <c r="W6" s="34">
        <f t="shared" si="3"/>
        <v>3.44</v>
      </c>
      <c r="X6" s="34">
        <f t="shared" si="3"/>
        <v>612.79</v>
      </c>
      <c r="Y6" s="35">
        <f>IF(Y7="",NA(),Y7)</f>
        <v>99.08</v>
      </c>
      <c r="Z6" s="35">
        <f t="shared" ref="Z6:AH6" si="4">IF(Z7="",NA(),Z7)</f>
        <v>99.03</v>
      </c>
      <c r="AA6" s="35">
        <f t="shared" si="4"/>
        <v>92.73</v>
      </c>
      <c r="AB6" s="35">
        <f t="shared" si="4"/>
        <v>89.65</v>
      </c>
      <c r="AC6" s="35">
        <f t="shared" si="4"/>
        <v>89.01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359.36</v>
      </c>
      <c r="BG6" s="35">
        <f t="shared" ref="BG6:BO6" si="7">IF(BG7="",NA(),BG7)</f>
        <v>332.78</v>
      </c>
      <c r="BH6" s="35">
        <f t="shared" si="7"/>
        <v>99.3</v>
      </c>
      <c r="BI6" s="35">
        <f t="shared" si="7"/>
        <v>216.3</v>
      </c>
      <c r="BJ6" s="35">
        <f t="shared" si="7"/>
        <v>355.61</v>
      </c>
      <c r="BK6" s="35">
        <f t="shared" si="7"/>
        <v>1081.8</v>
      </c>
      <c r="BL6" s="35">
        <f t="shared" si="7"/>
        <v>685.34</v>
      </c>
      <c r="BM6" s="35">
        <f t="shared" si="7"/>
        <v>684.74</v>
      </c>
      <c r="BN6" s="35">
        <f t="shared" si="7"/>
        <v>654.91999999999996</v>
      </c>
      <c r="BO6" s="35">
        <f t="shared" si="7"/>
        <v>654.71</v>
      </c>
      <c r="BP6" s="34" t="str">
        <f>IF(BP7="","",IF(BP7="-","【-】","【"&amp;SUBSTITUTE(TEXT(BP7,"#,##0.00"),"-","△")&amp;"】"))</f>
        <v>【765.47】</v>
      </c>
      <c r="BQ6" s="35">
        <f>IF(BQ7="",NA(),BQ7)</f>
        <v>54.53</v>
      </c>
      <c r="BR6" s="35">
        <f t="shared" ref="BR6:BZ6" si="8">IF(BR7="",NA(),BR7)</f>
        <v>52.7</v>
      </c>
      <c r="BS6" s="35">
        <f t="shared" si="8"/>
        <v>51.59</v>
      </c>
      <c r="BT6" s="35">
        <f t="shared" si="8"/>
        <v>44.66</v>
      </c>
      <c r="BU6" s="35">
        <f t="shared" si="8"/>
        <v>39.58</v>
      </c>
      <c r="BV6" s="35">
        <f t="shared" si="8"/>
        <v>52.19</v>
      </c>
      <c r="BW6" s="35">
        <f t="shared" si="8"/>
        <v>59.83</v>
      </c>
      <c r="BX6" s="35">
        <f t="shared" si="8"/>
        <v>65.33</v>
      </c>
      <c r="BY6" s="35">
        <f t="shared" si="8"/>
        <v>65.39</v>
      </c>
      <c r="BZ6" s="35">
        <f t="shared" si="8"/>
        <v>65.37</v>
      </c>
      <c r="CA6" s="34" t="str">
        <f>IF(CA7="","",IF(CA7="-","【-】","【"&amp;SUBSTITUTE(TEXT(CA7,"#,##0.00"),"-","△")&amp;"】"))</f>
        <v>【59.59】</v>
      </c>
      <c r="CB6" s="35">
        <f>IF(CB7="",NA(),CB7)</f>
        <v>171.38</v>
      </c>
      <c r="CC6" s="35">
        <f t="shared" ref="CC6:CK6" si="9">IF(CC7="",NA(),CC7)</f>
        <v>173.7</v>
      </c>
      <c r="CD6" s="35">
        <f t="shared" si="9"/>
        <v>177.58</v>
      </c>
      <c r="CE6" s="35">
        <f t="shared" si="9"/>
        <v>185.57</v>
      </c>
      <c r="CF6" s="35">
        <f t="shared" si="9"/>
        <v>187.66</v>
      </c>
      <c r="CG6" s="35">
        <f t="shared" si="9"/>
        <v>296.14</v>
      </c>
      <c r="CH6" s="35">
        <f t="shared" si="9"/>
        <v>246.66</v>
      </c>
      <c r="CI6" s="35">
        <f t="shared" si="9"/>
        <v>227.43</v>
      </c>
      <c r="CJ6" s="35">
        <f t="shared" si="9"/>
        <v>230.88</v>
      </c>
      <c r="CK6" s="35">
        <f t="shared" si="9"/>
        <v>228.99</v>
      </c>
      <c r="CL6" s="34" t="str">
        <f>IF(CL7="","",IF(CL7="-","【-】","【"&amp;SUBSTITUTE(TEXT(CL7,"#,##0.00"),"-","△")&amp;"】"))</f>
        <v>【257.86】</v>
      </c>
      <c r="CM6" s="35">
        <f>IF(CM7="",NA(),CM7)</f>
        <v>67.989999999999995</v>
      </c>
      <c r="CN6" s="35">
        <f t="shared" ref="CN6:CV6" si="10">IF(CN7="",NA(),CN7)</f>
        <v>75.75</v>
      </c>
      <c r="CO6" s="35">
        <f t="shared" si="10"/>
        <v>75.25</v>
      </c>
      <c r="CP6" s="35">
        <f t="shared" si="10"/>
        <v>82.6</v>
      </c>
      <c r="CQ6" s="35">
        <f t="shared" si="10"/>
        <v>89.76</v>
      </c>
      <c r="CR6" s="35">
        <f t="shared" si="10"/>
        <v>52.31</v>
      </c>
      <c r="CS6" s="35">
        <f t="shared" si="10"/>
        <v>56</v>
      </c>
      <c r="CT6" s="35">
        <f t="shared" si="10"/>
        <v>56.01</v>
      </c>
      <c r="CU6" s="35">
        <f t="shared" si="10"/>
        <v>56.72</v>
      </c>
      <c r="CV6" s="35">
        <f t="shared" si="10"/>
        <v>54.06</v>
      </c>
      <c r="CW6" s="34" t="str">
        <f>IF(CW7="","",IF(CW7="-","【-】","【"&amp;SUBSTITUTE(TEXT(CW7,"#,##0.00"),"-","△")&amp;"】"))</f>
        <v>【51.30】</v>
      </c>
      <c r="CX6" s="35">
        <f>IF(CX7="",NA(),CX7)</f>
        <v>84.83</v>
      </c>
      <c r="CY6" s="35">
        <f t="shared" ref="CY6:DG6" si="11">IF(CY7="",NA(),CY7)</f>
        <v>85.31</v>
      </c>
      <c r="CZ6" s="35">
        <f t="shared" si="11"/>
        <v>85.89</v>
      </c>
      <c r="DA6" s="35">
        <f t="shared" si="11"/>
        <v>87.81</v>
      </c>
      <c r="DB6" s="35">
        <f t="shared" si="11"/>
        <v>89.04</v>
      </c>
      <c r="DC6" s="35">
        <f t="shared" si="11"/>
        <v>84.32</v>
      </c>
      <c r="DD6" s="35">
        <f t="shared" si="11"/>
        <v>89.51</v>
      </c>
      <c r="DE6" s="35">
        <f t="shared" si="11"/>
        <v>89.77</v>
      </c>
      <c r="DF6" s="35">
        <f t="shared" si="11"/>
        <v>90.04</v>
      </c>
      <c r="DG6" s="35">
        <f t="shared" si="11"/>
        <v>90.11</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0.01</v>
      </c>
      <c r="EK6" s="35">
        <f t="shared" si="14"/>
        <v>0.05</v>
      </c>
      <c r="EL6" s="35">
        <f t="shared" si="14"/>
        <v>0.44</v>
      </c>
      <c r="EM6" s="35">
        <f t="shared" si="14"/>
        <v>0.04</v>
      </c>
      <c r="EN6" s="35">
        <f t="shared" si="14"/>
        <v>0.02</v>
      </c>
      <c r="EO6" s="34" t="str">
        <f>IF(EO7="","",IF(EO7="-","【-】","【"&amp;SUBSTITUTE(TEXT(EO7,"#,##0.00"),"-","△")&amp;"】"))</f>
        <v>【0.02】</v>
      </c>
    </row>
    <row r="7" spans="1:145" s="36" customFormat="1" x14ac:dyDescent="0.15">
      <c r="A7" s="28"/>
      <c r="B7" s="37">
        <v>2019</v>
      </c>
      <c r="C7" s="37">
        <v>62057</v>
      </c>
      <c r="D7" s="37">
        <v>47</v>
      </c>
      <c r="E7" s="37">
        <v>17</v>
      </c>
      <c r="F7" s="37">
        <v>5</v>
      </c>
      <c r="G7" s="37">
        <v>0</v>
      </c>
      <c r="H7" s="37" t="s">
        <v>98</v>
      </c>
      <c r="I7" s="37" t="s">
        <v>99</v>
      </c>
      <c r="J7" s="37" t="s">
        <v>100</v>
      </c>
      <c r="K7" s="37" t="s">
        <v>101</v>
      </c>
      <c r="L7" s="37" t="s">
        <v>102</v>
      </c>
      <c r="M7" s="37" t="s">
        <v>103</v>
      </c>
      <c r="N7" s="38" t="s">
        <v>104</v>
      </c>
      <c r="O7" s="38" t="s">
        <v>105</v>
      </c>
      <c r="P7" s="38">
        <v>6.02</v>
      </c>
      <c r="Q7" s="38">
        <v>81.010000000000005</v>
      </c>
      <c r="R7" s="38">
        <v>2970</v>
      </c>
      <c r="S7" s="38">
        <v>35351</v>
      </c>
      <c r="T7" s="38">
        <v>222.85</v>
      </c>
      <c r="U7" s="38">
        <v>158.63</v>
      </c>
      <c r="V7" s="38">
        <v>2108</v>
      </c>
      <c r="W7" s="38">
        <v>3.44</v>
      </c>
      <c r="X7" s="38">
        <v>612.79</v>
      </c>
      <c r="Y7" s="38">
        <v>99.08</v>
      </c>
      <c r="Z7" s="38">
        <v>99.03</v>
      </c>
      <c r="AA7" s="38">
        <v>92.73</v>
      </c>
      <c r="AB7" s="38">
        <v>89.65</v>
      </c>
      <c r="AC7" s="38">
        <v>89.01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359.36</v>
      </c>
      <c r="BG7" s="38">
        <v>332.78</v>
      </c>
      <c r="BH7" s="38">
        <v>99.3</v>
      </c>
      <c r="BI7" s="38">
        <v>216.3</v>
      </c>
      <c r="BJ7" s="38">
        <v>355.61</v>
      </c>
      <c r="BK7" s="38">
        <v>1081.8</v>
      </c>
      <c r="BL7" s="38">
        <v>685.34</v>
      </c>
      <c r="BM7" s="38">
        <v>684.74</v>
      </c>
      <c r="BN7" s="38">
        <v>654.91999999999996</v>
      </c>
      <c r="BO7" s="38">
        <v>654.71</v>
      </c>
      <c r="BP7" s="38">
        <v>765.47</v>
      </c>
      <c r="BQ7" s="38">
        <v>54.53</v>
      </c>
      <c r="BR7" s="38">
        <v>52.7</v>
      </c>
      <c r="BS7" s="38">
        <v>51.59</v>
      </c>
      <c r="BT7" s="38">
        <v>44.66</v>
      </c>
      <c r="BU7" s="38">
        <v>39.58</v>
      </c>
      <c r="BV7" s="38">
        <v>52.19</v>
      </c>
      <c r="BW7" s="38">
        <v>59.83</v>
      </c>
      <c r="BX7" s="38">
        <v>65.33</v>
      </c>
      <c r="BY7" s="38">
        <v>65.39</v>
      </c>
      <c r="BZ7" s="38">
        <v>65.37</v>
      </c>
      <c r="CA7" s="38">
        <v>59.59</v>
      </c>
      <c r="CB7" s="38">
        <v>171.38</v>
      </c>
      <c r="CC7" s="38">
        <v>173.7</v>
      </c>
      <c r="CD7" s="38">
        <v>177.58</v>
      </c>
      <c r="CE7" s="38">
        <v>185.57</v>
      </c>
      <c r="CF7" s="38">
        <v>187.66</v>
      </c>
      <c r="CG7" s="38">
        <v>296.14</v>
      </c>
      <c r="CH7" s="38">
        <v>246.66</v>
      </c>
      <c r="CI7" s="38">
        <v>227.43</v>
      </c>
      <c r="CJ7" s="38">
        <v>230.88</v>
      </c>
      <c r="CK7" s="38">
        <v>228.99</v>
      </c>
      <c r="CL7" s="38">
        <v>257.86</v>
      </c>
      <c r="CM7" s="38">
        <v>67.989999999999995</v>
      </c>
      <c r="CN7" s="38">
        <v>75.75</v>
      </c>
      <c r="CO7" s="38">
        <v>75.25</v>
      </c>
      <c r="CP7" s="38">
        <v>82.6</v>
      </c>
      <c r="CQ7" s="38">
        <v>89.76</v>
      </c>
      <c r="CR7" s="38">
        <v>52.31</v>
      </c>
      <c r="CS7" s="38">
        <v>56</v>
      </c>
      <c r="CT7" s="38">
        <v>56.01</v>
      </c>
      <c r="CU7" s="38">
        <v>56.72</v>
      </c>
      <c r="CV7" s="38">
        <v>54.06</v>
      </c>
      <c r="CW7" s="38">
        <v>51.3</v>
      </c>
      <c r="CX7" s="38">
        <v>84.83</v>
      </c>
      <c r="CY7" s="38">
        <v>85.31</v>
      </c>
      <c r="CZ7" s="38">
        <v>85.89</v>
      </c>
      <c r="DA7" s="38">
        <v>87.81</v>
      </c>
      <c r="DB7" s="38">
        <v>89.04</v>
      </c>
      <c r="DC7" s="38">
        <v>84.32</v>
      </c>
      <c r="DD7" s="38">
        <v>89.51</v>
      </c>
      <c r="DE7" s="38">
        <v>89.77</v>
      </c>
      <c r="DF7" s="38">
        <v>90.04</v>
      </c>
      <c r="DG7" s="38">
        <v>90.11</v>
      </c>
      <c r="DH7" s="38">
        <v>86.22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0.01</v>
      </c>
      <c r="EK7" s="38">
        <v>0.05</v>
      </c>
      <c r="EL7" s="38">
        <v>0.44</v>
      </c>
      <c r="EM7" s="38">
        <v>0.04</v>
      </c>
      <c r="EN7" s="38">
        <v>0.02</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113</v>
      </c>
      <c r="E13" t="s">
        <v>113</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u0156</cp:lastModifiedBy>
  <cp:lastPrinted>2021-01-21T08:07:31Z</cp:lastPrinted>
  <dcterms:created xsi:type="dcterms:W3CDTF">2020-12-04T03:00:16Z</dcterms:created>
  <dcterms:modified xsi:type="dcterms:W3CDTF">2021-01-21T08:14:43Z</dcterms:modified>
  <cp:category/>
</cp:coreProperties>
</file>