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192.168.200.1\a上下水道課\3.下水業務・普及関係\○経営比較分析表\R1(H31)決算\"/>
    </mc:Choice>
  </mc:AlternateContent>
  <xr:revisionPtr revIDLastSave="0" documentId="13_ncr:1_{108343BF-CA04-445F-B3DE-5608EFA8900F}" xr6:coauthVersionLast="38" xr6:coauthVersionMax="38" xr10:uidLastSave="{00000000-0000-0000-0000-000000000000}"/>
  <workbookProtection workbookAlgorithmName="SHA-512" workbookHashValue="7k3RWE9SJFZ3aLQi8ZvEMBF2ZqrfqzcCvkQy+w/U3SxFWUC2KjiSqWyr/BpokIqY65F85FBhWaPhiSijAlpNAQ==" workbookSaltValue="/WAtohkXKQNUlYw2LiBSBQ==" workbookSpinCount="100000" lockStructure="1"/>
  <bookViews>
    <workbookView xWindow="0" yWindow="0" windowWidth="21600" windowHeight="9675"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D10" i="4"/>
  <c r="P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<sst xmlns="http://schemas.openxmlformats.org/spreadsheetml/2006/main" count="236" uniqueCount="119">
  <si>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</si>
  <si>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</si>
  <si>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</si>
  <si>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</si>
  <si>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</si>
  <si>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</si>
  <si>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</si>
  <si>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</si>
  <si>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</si>
  <si>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</si>
  <si>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</si>
  <si>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</si>
  <si>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</si>
  <si>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</si>
  <si>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</si>
  <si>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</si>
  <si>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</si>
  <si>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</si>
  <si>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</si>
  <si>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</si>
  <si>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</si>
  <si>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</si>
  <si>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</si>
  <si>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</si>
  <si>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</si>
  <si>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</si>
  <si>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</si>
  <si>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</si>
  <si>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</si>
  <si>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</si>
  <si>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</si>
  <si>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</si>
  <si>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</si>
  <si>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</si>
  <si>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</si>
  <si>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</si>
  <si>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</si>
  <si>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</si>
  <si>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</si>
  <si>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</si>
  <si>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</si>
  <si>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</si>
  <si>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</si>
  <si>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</si>
  <si>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</si>
  <si>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</si>
  <si>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</si>
  <si>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</si>
  <si>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</si>
  <si>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</si>
  <si>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</si>
  <si>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</si>
  <si>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</si>
  <si>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</si>
  <si>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</si>
  <si>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</si>
  <si>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</si>
  <si>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</si>
  <si>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</si>
  <si>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</si>
  <si>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</si>
  <si>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</si>
  <si>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</si>
  <si>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</si>
  <si>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</si>
  <si>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</si>
  <si>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</si>
  <si>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</si>
  <si>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</si>
  <si>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</si>
  <si>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</si>
  <si>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</si>
  <si>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</si>
  <si>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</si>
  <si>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</si>
  <si>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</si>
  <si>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</si>
  <si>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</si>
  <si>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</si>
  <si>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</si>
  <si>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</si>
  <si>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</si>
  <si>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</si>
  <si>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</si>
  <si>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</si>
  <si>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</si>
  <si>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</si>
  <si>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</si>
  <si>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</si>
  <si>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</si>
  <si>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</si>
  <si>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</si>
  <si>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</si>
  <si>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</si>
  <si>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</si>
  <si>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</si>
  <si>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</si>
  <si>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</si>
  <si>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新庄市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</si>
  <si>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</si>
  <si>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</si>
  <si>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</si>
  <si>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</si>
  <si>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</si>
  <si>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</si>
  <si>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</si>
  <si>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</si>
  <si>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</si>
  <si>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</si>
  <si>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</si>
  <si>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</si>
  <si>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</si>
  <si>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</si>
  <si>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</si>
  <si>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</si>
  <si>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</si>
  <si>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区域内人口の減少により、使用料収入の確保が困難であることや経年劣化による処理場の修繕費等で、維持管理費が増加傾向にある。そのため、一般会計繰入金に頼らざる得ない状態が続いている。令和２年４月から公営企業会計へ移行したことで、財政状況を正確に把握しながら、使用料の改定及び維持管理費の削減を検討していくが、公共下水道との統合も含め、ハード面、ソフト面の両方で見直しを図っていく。</t>
    <phoneticPr fontId="4"/>
  </si>
  <si>
    <r>
      <t xml:space="preserve">  </t>
    </r>
    <r>
      <rPr>
        <sz val="11"/>
        <rFont val="ＭＳ ゴシック"/>
        <family val="3"/>
        <charset val="128"/>
      </rPr>
      <t>経年により維持管理費が増加傾向にあるため、効率化を図り持続可能な施設とするため改修等が必要である。更新計画等により管理を行う必要があるが、耐用年数まで至っていないこと、財源確保が困難であるため緊急性のある修繕のみを行っている。</t>
    </r>
  </si>
  <si>
    <t>①総収益は処理区域内人口の減少により、やや減少し、H30年度比△1.5％となった。また、総費用はH30年度比＋19千円増加しているが、地方債償還金はH30年度比△655千円減少している。H29年度より落ち込みが生じており、これは総費用と地方債償還金の合計に対し、総収益の割合が低いためである。
④使用料収入はH30年度比でやや減少傾向ではあるもののほぼ平年並みである。それに対して分流式下水道等に要する経費が減少したことに伴い地方債償還に係る一般会計負担額も減少したため、高い水準を示している。
⑤本市の数値をH27年度～R1年度で比較すると、H27年度は類似団体平均値よりも高い水準を示ししたものの、その後は数値が下回り、低下している。今後は処理区域内人口の減少により使用料収入増加が困難であり、さらに低下していくと思われる。
⑥年々数値が上昇している。これは、有収水量はほぼ平年並みであるのに対して、経年劣化による修繕費の増加に伴い汚水処理費が上昇傾向にあるためだと考えられる。
⑦類似団体平均値より高く良好と言えるが、処理区域内人口の減少により利用率は今後低下すると考えられる。
⑧年々水洗化率は上昇してはいるが、類似団体平均より低く、処理区域内人口の減少により水洗化人口も減少している。この状況での要因は未接続者が接続者に対し、人数が多く減少しているためと考えられる。既に整備事業は終了しているため新規接続はほとんどなく、水洗化率の向上は困難な状況にある。</t>
    <rPh sb="190" eb="196">
      <t>ブンリュウシキゲスイドウ</t>
    </rPh>
    <rPh sb="196" eb="197">
      <t>トウ</t>
    </rPh>
    <rPh sb="198" eb="199">
      <t>ヨウ</t>
    </rPh>
    <rPh sb="201" eb="203">
      <t>ケイヒ</t>
    </rPh>
    <rPh sb="204" eb="206">
      <t>ゲンショウ</t>
    </rPh>
    <rPh sb="211" eb="212">
      <t>トモナ</t>
    </rPh>
    <rPh sb="213" eb="216">
      <t>チホウサイ</t>
    </rPh>
    <rPh sb="216" eb="218">
      <t>ショウカン</t>
    </rPh>
    <rPh sb="219" eb="220">
      <t>カカ</t>
    </rPh>
    <rPh sb="221" eb="225">
      <t>イッパンカイケイ</t>
    </rPh>
    <rPh sb="479" eb="481">
      <t>コンゴ</t>
    </rPh>
    <rPh sb="494" eb="496">
      <t>ネンネン</t>
    </rPh>
    <rPh sb="496" eb="499">
      <t>スイセンカ</t>
    </rPh>
    <rPh sb="499" eb="500">
      <t>リツ</t>
    </rPh>
    <rPh sb="501" eb="503">
      <t>ジョウショウ</t>
    </rPh>
    <rPh sb="549" eb="551">
      <t>ジョウキョウ</t>
    </rPh>
    <rPh sb="553" eb="555">
      <t>ヨウイン</t>
    </rPh>
    <rPh sb="556" eb="559">
      <t>ミセツゾク</t>
    </rPh>
    <rPh sb="559" eb="560">
      <t>シャ</t>
    </rPh>
    <rPh sb="561" eb="563">
      <t>セツゾク</t>
    </rPh>
    <rPh sb="563" eb="564">
      <t>シャ</t>
    </rPh>
    <rPh sb="565" eb="566">
      <t>タイ</t>
    </rPh>
    <rPh sb="568" eb="570">
      <t>ニンズウ</t>
    </rPh>
    <rPh sb="571" eb="572">
      <t>オオ</t>
    </rPh>
    <rPh sb="573" eb="575">
      <t>ゲンショウ</t>
    </rPh>
    <rPh sb="582" eb="58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</si>
</sst>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33E-420A-86DA-C507B79E5C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0.05</c:v>
                </c:pt>
                <c:pt idx="2">
                  <c:v>0.44</c:v>
                </c:pt>
                <c:pt idx="3">
                  <c:v>0.04</c:v>
                </c:pt>
                <c:pt idx="4">
                  <c:v>0.02</c:v>
                </c:pt>
              </c:numCache>
            </c:numRef>
          </c:val>
          <c:smooth val="0"/>
          <c:extLst>
            <c:ext xmlns:c16="http://schemas.microsoft.com/office/drawing/2014/chart" uri="{C3380CC4-5D6E-409C-BE32-E72D297353CC}">
              <c16:uniqueId val="{00000001-833E-420A-86DA-C507B79E5C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67.989999999999995</c:v>
                </c:pt>
                <c:pt idx="1">
                  <c:v>75.75</c:v>
                </c:pt>
                <c:pt idx="2">
                  <c:v>75.25</c:v>
                </c:pt>
                <c:pt idx="3">
                  <c:v>82.6</c:v>
                </c:pt>
                <c:pt idx="4">
                  <c:v>89.76</c:v>
                </c:pt>
              </c:numCache>
            </c:numRef>
          </c:val>
          <c:extLst>
            <c:ext xmlns:c16="http://schemas.microsoft.com/office/drawing/2014/chart" uri="{C3380CC4-5D6E-409C-BE32-E72D297353CC}">
              <c16:uniqueId val="{00000000-7459-435D-A103-A03EC2D546F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56</c:v>
                </c:pt>
                <c:pt idx="2">
                  <c:v>56.01</c:v>
                </c:pt>
                <c:pt idx="3">
                  <c:v>56.72</c:v>
                </c:pt>
                <c:pt idx="4">
                  <c:v>54.06</c:v>
                </c:pt>
              </c:numCache>
            </c:numRef>
          </c:val>
          <c:smooth val="0"/>
          <c:extLst>
            <c:ext xmlns:c16="http://schemas.microsoft.com/office/drawing/2014/chart" uri="{C3380CC4-5D6E-409C-BE32-E72D297353CC}">
              <c16:uniqueId val="{00000001-7459-435D-A103-A03EC2D546F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84.83</c:v>
                </c:pt>
                <c:pt idx="1">
                  <c:v>85.31</c:v>
                </c:pt>
                <c:pt idx="2">
                  <c:v>85.89</c:v>
                </c:pt>
                <c:pt idx="3">
                  <c:v>87.81</c:v>
                </c:pt>
                <c:pt idx="4">
                  <c:v>89.04</c:v>
                </c:pt>
              </c:numCache>
            </c:numRef>
          </c:val>
          <c:extLst>
            <c:ext xmlns:c16="http://schemas.microsoft.com/office/drawing/2014/chart" uri="{C3380CC4-5D6E-409C-BE32-E72D297353CC}">
              <c16:uniqueId val="{00000000-EF7B-4166-9695-DBDB3E563FE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89.51</c:v>
                </c:pt>
                <c:pt idx="2">
                  <c:v>89.77</c:v>
                </c:pt>
                <c:pt idx="3">
                  <c:v>90.04</c:v>
                </c:pt>
                <c:pt idx="4">
                  <c:v>90.11</c:v>
                </c:pt>
              </c:numCache>
            </c:numRef>
          </c:val>
          <c:smooth val="0"/>
          <c:extLst>
            <c:ext xmlns:c16="http://schemas.microsoft.com/office/drawing/2014/chart" uri="{C3380CC4-5D6E-409C-BE32-E72D297353CC}">
              <c16:uniqueId val="{00000001-EF7B-4166-9695-DBDB3E563FE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99.08</c:v>
                </c:pt>
                <c:pt idx="1">
                  <c:v>99.03</c:v>
                </c:pt>
                <c:pt idx="2">
                  <c:v>92.73</c:v>
                </c:pt>
                <c:pt idx="3">
                  <c:v>89.65</c:v>
                </c:pt>
                <c:pt idx="4">
                  <c:v>89.01</c:v>
                </c:pt>
              </c:numCache>
            </c:numRef>
          </c:val>
          <c:extLst>
            <c:ext xmlns:c16="http://schemas.microsoft.com/office/drawing/2014/chart" uri="{C3380CC4-5D6E-409C-BE32-E72D297353CC}">
              <c16:uniqueId val="{00000000-BA66-45FC-ACCF-478DCD57C9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66-45FC-ACCF-478DCD57C9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3D-4607-B505-76EDCD9F09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3D-4607-B505-76EDCD9F09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E1-4CCC-9EEF-A52F462F169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E1-4CCC-9EEF-A52F462F169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A6-4FFD-A35B-52B738B3BF3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A6-4FFD-A35B-52B738B3BF3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69-4A13-B981-8461C40629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69-4A13-B981-8461C40629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359.36</c:v>
                </c:pt>
                <c:pt idx="1">
                  <c:v>332.78</c:v>
                </c:pt>
                <c:pt idx="2">
                  <c:v>99.3</c:v>
                </c:pt>
                <c:pt idx="3">
                  <c:v>216.3</c:v>
                </c:pt>
                <c:pt idx="4">
                  <c:v>355.61</c:v>
                </c:pt>
              </c:numCache>
            </c:numRef>
          </c:val>
          <c:extLst>
            <c:ext xmlns:c16="http://schemas.microsoft.com/office/drawing/2014/chart" uri="{C3380CC4-5D6E-409C-BE32-E72D297353CC}">
              <c16:uniqueId val="{00000000-7A78-450E-B684-989D4648EBD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685.34</c:v>
                </c:pt>
                <c:pt idx="2">
                  <c:v>684.74</c:v>
                </c:pt>
                <c:pt idx="3">
                  <c:v>654.91999999999996</c:v>
                </c:pt>
                <c:pt idx="4">
                  <c:v>654.71</c:v>
                </c:pt>
              </c:numCache>
            </c:numRef>
          </c:val>
          <c:smooth val="0"/>
          <c:extLst>
            <c:ext xmlns:c16="http://schemas.microsoft.com/office/drawing/2014/chart" uri="{C3380CC4-5D6E-409C-BE32-E72D297353CC}">
              <c16:uniqueId val="{00000001-7A78-450E-B684-989D4648EBD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54.53</c:v>
                </c:pt>
                <c:pt idx="1">
                  <c:v>52.7</c:v>
                </c:pt>
                <c:pt idx="2">
                  <c:v>51.59</c:v>
                </c:pt>
                <c:pt idx="3">
                  <c:v>44.66</c:v>
                </c:pt>
                <c:pt idx="4">
                  <c:v>39.58</c:v>
                </c:pt>
              </c:numCache>
            </c:numRef>
          </c:val>
          <c:extLst>
            <c:ext xmlns:c16="http://schemas.microsoft.com/office/drawing/2014/chart" uri="{C3380CC4-5D6E-409C-BE32-E72D297353CC}">
              <c16:uniqueId val="{00000000-EB41-4AD3-97CE-0B12E502FE2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59.83</c:v>
                </c:pt>
                <c:pt idx="2">
                  <c:v>65.33</c:v>
                </c:pt>
                <c:pt idx="3">
                  <c:v>65.39</c:v>
                </c:pt>
                <c:pt idx="4">
                  <c:v>65.37</c:v>
                </c:pt>
              </c:numCache>
            </c:numRef>
          </c:val>
          <c:smooth val="0"/>
          <c:extLst>
            <c:ext xmlns:c16="http://schemas.microsoft.com/office/drawing/2014/chart" uri="{C3380CC4-5D6E-409C-BE32-E72D297353CC}">
              <c16:uniqueId val="{00000001-EB41-4AD3-97CE-0B12E502FE2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171.38</c:v>
                </c:pt>
                <c:pt idx="1">
                  <c:v>173.7</c:v>
                </c:pt>
                <c:pt idx="2">
                  <c:v>177.58</c:v>
                </c:pt>
                <c:pt idx="3">
                  <c:v>185.57</c:v>
                </c:pt>
                <c:pt idx="4">
                  <c:v>187.66</c:v>
                </c:pt>
              </c:numCache>
            </c:numRef>
          </c:val>
          <c:extLst>
            <c:ext xmlns:c16="http://schemas.microsoft.com/office/drawing/2014/chart" uri="{C3380CC4-5D6E-409C-BE32-E72D297353CC}">
              <c16:uniqueId val="{00000000-48FE-4E9F-A62E-8FDBBF60E7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246.66</c:v>
                </c:pt>
                <c:pt idx="2">
                  <c:v>227.43</c:v>
                </c:pt>
                <c:pt idx="3">
                  <c:v>230.88</c:v>
                </c:pt>
                <c:pt idx="4">
                  <c:v>228.99</c:v>
                </c:pt>
              </c:numCache>
            </c:numRef>
          </c:val>
          <c:smooth val="0"/>
          <c:extLst>
            <c:ext xmlns:c16="http://schemas.microsoft.com/office/drawing/2014/chart" uri="{C3380CC4-5D6E-409C-BE32-E72D297353CC}">
              <c16:uniqueId val="{00000001-48FE-4E9F-A62E-8FDBBF60E7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3" zoomScaleNormal="100" workbookViewId="0">
      <selection activeCell="BJ20" sqref="BJ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山形県　新庄市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3"/>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84" t="str">
        <f>データ!I6</f>
        <v>法非適用</v>
      </c>
      <c r="C8" s="84"/>
      <c r="D8" s="84"/>
      <c r="E8" s="84"/>
      <c r="F8" s="84"/>
      <c r="G8" s="84"/>
      <c r="H8" s="84"/>
      <c r="I8" s="84" t="str">
        <f>データ!J6</f>
        <v>下水道事業</v>
      </c>
      <c r="J8" s="84"/>
      <c r="K8" s="84"/>
      <c r="L8" s="84"/>
      <c r="M8" s="84"/>
      <c r="N8" s="84"/>
      <c r="O8" s="84"/>
      <c r="P8" s="84" t="str">
        <f>データ!K6</f>
        <v>農業集落排水</v>
      </c>
      <c r="Q8" s="84"/>
      <c r="R8" s="84"/>
      <c r="S8" s="84"/>
      <c r="T8" s="84"/>
      <c r="U8" s="84"/>
      <c r="V8" s="84"/>
      <c r="W8" s="84" t="str">
        <f>データ!L6</f>
        <v>F1</v>
      </c>
      <c r="X8" s="84"/>
      <c r="Y8" s="84"/>
      <c r="Z8" s="84"/>
      <c r="AA8" s="84"/>
      <c r="AB8" s="84"/>
      <c r="AC8" s="84"/>
      <c r="AD8" s="85" t="str">
        <f>データ!$M$6</f>
        <v>非設置</v>
      </c>
      <c r="AE8" s="85"/>
      <c r="AF8" s="85"/>
      <c r="AG8" s="85"/>
      <c r="AH8" s="85"/>
      <c r="AI8" s="85"/>
      <c r="AJ8" s="85"/>
      <c r="AK8" s="3"/>
      <c r="AL8" s="81">
        <f>データ!S6</f>
        <v>35351</v>
      </c>
      <c r="AM8" s="81"/>
      <c r="AN8" s="81"/>
      <c r="AO8" s="81"/>
      <c r="AP8" s="81"/>
      <c r="AQ8" s="81"/>
      <c r="AR8" s="81"/>
      <c r="AS8" s="81"/>
      <c r="AT8" s="80">
        <f>データ!T6</f>
        <v>222.85</v>
      </c>
      <c r="AU8" s="80"/>
      <c r="AV8" s="80"/>
      <c r="AW8" s="80"/>
      <c r="AX8" s="80"/>
      <c r="AY8" s="80"/>
      <c r="AZ8" s="80"/>
      <c r="BA8" s="80"/>
      <c r="BB8" s="80">
        <f>データ!U6</f>
        <v>158.63</v>
      </c>
      <c r="BC8" s="80"/>
      <c r="BD8" s="80"/>
      <c r="BE8" s="80"/>
      <c r="BF8" s="80"/>
      <c r="BG8" s="80"/>
      <c r="BH8" s="80"/>
      <c r="BI8" s="80"/>
      <c r="BJ8" s="3"/>
      <c r="BK8" s="3"/>
      <c r="BL8" s="82" t="s">
        <v>10</v>
      </c>
      <c r="BM8" s="83"/>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77" t="s">
        <v>16</v>
      </c>
      <c r="AE9" s="77"/>
      <c r="AF9" s="77"/>
      <c r="AG9" s="77"/>
      <c r="AH9" s="77"/>
      <c r="AI9" s="77"/>
      <c r="AJ9" s="77"/>
      <c r="AK9" s="3"/>
      <c r="AL9" s="77" t="s">
        <v>17</v>
      </c>
      <c r="AM9" s="77"/>
      <c r="AN9" s="77"/>
      <c r="AO9" s="77"/>
      <c r="AP9" s="77"/>
      <c r="AQ9" s="77"/>
      <c r="AR9" s="77"/>
      <c r="AS9" s="77"/>
      <c r="AT9" s="77" t="s">
        <v>18</v>
      </c>
      <c r="AU9" s="77"/>
      <c r="AV9" s="77"/>
      <c r="AW9" s="77"/>
      <c r="AX9" s="77"/>
      <c r="AY9" s="77"/>
      <c r="AZ9" s="77"/>
      <c r="BA9" s="77"/>
      <c r="BB9" s="77" t="s">
        <v>19</v>
      </c>
      <c r="BC9" s="77"/>
      <c r="BD9" s="77"/>
      <c r="BE9" s="77"/>
      <c r="BF9" s="77"/>
      <c r="BG9" s="77"/>
      <c r="BH9" s="77"/>
      <c r="BI9" s="77"/>
      <c r="BJ9" s="3"/>
      <c r="BK9" s="3"/>
      <c r="BL9" s="78" t="s">
        <v>20</v>
      </c>
      <c r="BM9" s="79"/>
      <c r="BN9" s="10" t="s">
        <v>21</v>
      </c>
      <c r="BO9" s="11"/>
      <c r="BP9" s="11"/>
      <c r="BQ9" s="11"/>
      <c r="BR9" s="11"/>
      <c r="BS9" s="11"/>
      <c r="BT9" s="11"/>
      <c r="BU9" s="11"/>
      <c r="BV9" s="11"/>
      <c r="BW9" s="11"/>
      <c r="BX9" s="11"/>
      <c r="BY9" s="12"/>
    </row>
    <row r="10" spans="1:78" ht="18.75" customHeight="1" x14ac:dyDescent="0.15">
      <c r="A10" s="2"/>
      <c r="B10" s="80" t="str">
        <f>データ!N6</f>
        <v>-</v>
      </c>
      <c r="C10" s="80"/>
      <c r="D10" s="80"/>
      <c r="E10" s="80"/>
      <c r="F10" s="80"/>
      <c r="G10" s="80"/>
      <c r="H10" s="80"/>
      <c r="I10" s="80" t="str">
        <f>データ!O6</f>
        <v>該当数値なし</v>
      </c>
      <c r="J10" s="80"/>
      <c r="K10" s="80"/>
      <c r="L10" s="80"/>
      <c r="M10" s="80"/>
      <c r="N10" s="80"/>
      <c r="O10" s="80"/>
      <c r="P10" s="80">
        <f>データ!P6</f>
        <v>6.02</v>
      </c>
      <c r="Q10" s="80"/>
      <c r="R10" s="80"/>
      <c r="S10" s="80"/>
      <c r="T10" s="80"/>
      <c r="U10" s="80"/>
      <c r="V10" s="80"/>
      <c r="W10" s="80">
        <f>データ!Q6</f>
        <v>81.010000000000005</v>
      </c>
      <c r="X10" s="80"/>
      <c r="Y10" s="80"/>
      <c r="Z10" s="80"/>
      <c r="AA10" s="80"/>
      <c r="AB10" s="80"/>
      <c r="AC10" s="80"/>
      <c r="AD10" s="81">
        <f>データ!R6</f>
        <v>2970</v>
      </c>
      <c r="AE10" s="81"/>
      <c r="AF10" s="81"/>
      <c r="AG10" s="81"/>
      <c r="AH10" s="81"/>
      <c r="AI10" s="81"/>
      <c r="AJ10" s="81"/>
      <c r="AK10" s="2"/>
      <c r="AL10" s="81">
        <f>データ!V6</f>
        <v>2108</v>
      </c>
      <c r="AM10" s="81"/>
      <c r="AN10" s="81"/>
      <c r="AO10" s="81"/>
      <c r="AP10" s="81"/>
      <c r="AQ10" s="81"/>
      <c r="AR10" s="81"/>
      <c r="AS10" s="81"/>
      <c r="AT10" s="80">
        <f>データ!W6</f>
        <v>3.44</v>
      </c>
      <c r="AU10" s="80"/>
      <c r="AV10" s="80"/>
      <c r="AW10" s="80"/>
      <c r="AX10" s="80"/>
      <c r="AY10" s="80"/>
      <c r="AZ10" s="80"/>
      <c r="BA10" s="80"/>
      <c r="BB10" s="80">
        <f>データ!X6</f>
        <v>612.79</v>
      </c>
      <c r="BC10" s="80"/>
      <c r="BD10" s="80"/>
      <c r="BE10" s="80"/>
      <c r="BF10" s="80"/>
      <c r="BG10" s="80"/>
      <c r="BH10" s="80"/>
      <c r="BI10" s="80"/>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118</v>
      </c>
      <c r="BM16" s="72"/>
      <c r="BN16" s="72"/>
      <c r="BO16" s="72"/>
      <c r="BP16" s="72"/>
      <c r="BQ16" s="72"/>
      <c r="BR16" s="72"/>
      <c r="BS16" s="72"/>
      <c r="BT16" s="72"/>
      <c r="BU16" s="72"/>
      <c r="BV16" s="72"/>
      <c r="BW16" s="72"/>
      <c r="BX16" s="72"/>
      <c r="BY16" s="72"/>
      <c r="BZ16" s="7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1"/>
      <c r="BM34" s="72"/>
      <c r="BN34" s="72"/>
      <c r="BO34" s="72"/>
      <c r="BP34" s="72"/>
      <c r="BQ34" s="72"/>
      <c r="BR34" s="72"/>
      <c r="BS34" s="72"/>
      <c r="BT34" s="72"/>
      <c r="BU34" s="72"/>
      <c r="BV34" s="72"/>
      <c r="BW34" s="72"/>
      <c r="BX34" s="72"/>
      <c r="BY34" s="72"/>
      <c r="BZ34" s="7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1"/>
      <c r="BM35" s="72"/>
      <c r="BN35" s="72"/>
      <c r="BO35" s="72"/>
      <c r="BP35" s="72"/>
      <c r="BQ35" s="72"/>
      <c r="BR35" s="72"/>
      <c r="BS35" s="72"/>
      <c r="BT35" s="72"/>
      <c r="BU35" s="72"/>
      <c r="BV35" s="72"/>
      <c r="BW35" s="72"/>
      <c r="BX35" s="72"/>
      <c r="BY35" s="72"/>
      <c r="BZ35" s="7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I97AePkItG8+CD0oxclILAioDCCUht49ASNW6FiKETkId38vJGAqxOjS2rz6ZwH7KDFHyp6S1x6Zm4AuUI1ALA==" saltValue="vaBbjvs2byupmFxW3l/Hj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15">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62057</v>
      </c>
      <c r="D6" s="33">
        <f t="shared" si="3"/>
        <v>47</v>
      </c>
      <c r="E6" s="33">
        <f t="shared" si="3"/>
        <v>17</v>
      </c>
      <c r="F6" s="33">
        <f t="shared" si="3"/>
        <v>5</v>
      </c>
      <c r="G6" s="33">
        <f t="shared" si="3"/>
        <v>0</v>
      </c>
      <c r="H6" s="33" t="str">
        <f t="shared" si="3"/>
        <v>山形県　新庄市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6.02</v>
      </c>
      <c r="Q6" s="34">
        <f t="shared" si="3"/>
        <v>81.010000000000005</v>
      </c>
      <c r="R6" s="34">
        <f t="shared" si="3"/>
        <v>2970</v>
      </c>
      <c r="S6" s="34">
        <f t="shared" si="3"/>
        <v>35351</v>
      </c>
      <c r="T6" s="34">
        <f t="shared" si="3"/>
        <v>222.85</v>
      </c>
      <c r="U6" s="34">
        <f t="shared" si="3"/>
        <v>158.63</v>
      </c>
      <c r="V6" s="34">
        <f t="shared" si="3"/>
        <v>2108</v>
      </c>
      <c r="W6" s="34">
        <f t="shared" si="3"/>
        <v>3.44</v>
      </c>
      <c r="X6" s="34">
        <f t="shared" si="3"/>
        <v>612.79</v>
      </c>
      <c r="Y6" s="35">
        <f>IF(Y7="",NA(),Y7)</f>
        <v>99.08</v>
      </c>
      <c r="Z6" s="35">
        <f t="shared" ref="Z6:AH6" si="4">IF(Z7="",NA(),Z7)</f>
        <v>99.03</v>
      </c>
      <c r="AA6" s="35">
        <f t="shared" si="4"/>
        <v>92.73</v>
      </c>
      <c r="AB6" s="35">
        <f t="shared" si="4"/>
        <v>89.65</v>
      </c>
      <c r="AC6" s="35">
        <f t="shared" si="4"/>
        <v>89.01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359.36</v>
      </c>
      <c r="BG6" s="35">
        <f t="shared" ref="BG6:BO6" si="7">IF(BG7="",NA(),BG7)</f>
        <v>332.78</v>
      </c>
      <c r="BH6" s="35">
        <f t="shared" si="7"/>
        <v>99.3</v>
      </c>
      <c r="BI6" s="35">
        <f t="shared" si="7"/>
        <v>216.3</v>
      </c>
      <c r="BJ6" s="35">
        <f t="shared" si="7"/>
        <v>355.61</v>
      </c>
      <c r="BK6" s="35">
        <f t="shared" si="7"/>
        <v>1081.8</v>
      </c>
      <c r="BL6" s="35">
        <f t="shared" si="7"/>
        <v>685.34</v>
      </c>
      <c r="BM6" s="35">
        <f t="shared" si="7"/>
        <v>684.74</v>
      </c>
      <c r="BN6" s="35">
        <f t="shared" si="7"/>
        <v>654.91999999999996</v>
      </c>
      <c r="BO6" s="35">
        <f t="shared" si="7"/>
        <v>654.71</v>
      </c>
      <c r="BP6" s="34" t="str">
        <f>IF(BP7="","",IF(BP7="-","【-】","【"&amp;SUBSTITUTE(TEXT(BP7,"#,##0.00"),"-","△")&amp;"】"))</f>
        <v>【765.47】</v>
      </c>
      <c r="BQ6" s="35">
        <f>IF(BQ7="",NA(),BQ7)</f>
        <v>54.53</v>
      </c>
      <c r="BR6" s="35">
        <f t="shared" ref="BR6:BZ6" si="8">IF(BR7="",NA(),BR7)</f>
        <v>52.7</v>
      </c>
      <c r="BS6" s="35">
        <f t="shared" si="8"/>
        <v>51.59</v>
      </c>
      <c r="BT6" s="35">
        <f t="shared" si="8"/>
        <v>44.66</v>
      </c>
      <c r="BU6" s="35">
        <f t="shared" si="8"/>
        <v>39.58</v>
      </c>
      <c r="BV6" s="35">
        <f t="shared" si="8"/>
        <v>52.19</v>
      </c>
      <c r="BW6" s="35">
        <f t="shared" si="8"/>
        <v>59.83</v>
      </c>
      <c r="BX6" s="35">
        <f t="shared" si="8"/>
        <v>65.33</v>
      </c>
      <c r="BY6" s="35">
        <f t="shared" si="8"/>
        <v>65.39</v>
      </c>
      <c r="BZ6" s="35">
        <f t="shared" si="8"/>
        <v>65.37</v>
      </c>
      <c r="CA6" s="34" t="str">
        <f>IF(CA7="","",IF(CA7="-","【-】","【"&amp;SUBSTITUTE(TEXT(CA7,"#,##0.00"),"-","△")&amp;"】"))</f>
        <v>【59.59】</v>
      </c>
      <c r="CB6" s="35">
        <f>IF(CB7="",NA(),CB7)</f>
        <v>171.38</v>
      </c>
      <c r="CC6" s="35">
        <f t="shared" ref="CC6:CK6" si="9">IF(CC7="",NA(),CC7)</f>
        <v>173.7</v>
      </c>
      <c r="CD6" s="35">
        <f t="shared" si="9"/>
        <v>177.58</v>
      </c>
      <c r="CE6" s="35">
        <f t="shared" si="9"/>
        <v>185.57</v>
      </c>
      <c r="CF6" s="35">
        <f t="shared" si="9"/>
        <v>187.66</v>
      </c>
      <c r="CG6" s="35">
        <f t="shared" si="9"/>
        <v>296.14</v>
      </c>
      <c r="CH6" s="35">
        <f t="shared" si="9"/>
        <v>246.66</v>
      </c>
      <c r="CI6" s="35">
        <f t="shared" si="9"/>
        <v>227.43</v>
      </c>
      <c r="CJ6" s="35">
        <f t="shared" si="9"/>
        <v>230.88</v>
      </c>
      <c r="CK6" s="35">
        <f t="shared" si="9"/>
        <v>228.99</v>
      </c>
      <c r="CL6" s="34" t="str">
        <f>IF(CL7="","",IF(CL7="-","【-】","【"&amp;SUBSTITUTE(TEXT(CL7,"#,##0.00"),"-","△")&amp;"】"))</f>
        <v>【257.86】</v>
      </c>
      <c r="CM6" s="35">
        <f>IF(CM7="",NA(),CM7)</f>
        <v>67.989999999999995</v>
      </c>
      <c r="CN6" s="35">
        <f t="shared" ref="CN6:CV6" si="10">IF(CN7="",NA(),CN7)</f>
        <v>75.75</v>
      </c>
      <c r="CO6" s="35">
        <f t="shared" si="10"/>
        <v>75.25</v>
      </c>
      <c r="CP6" s="35">
        <f t="shared" si="10"/>
        <v>82.6</v>
      </c>
      <c r="CQ6" s="35">
        <f t="shared" si="10"/>
        <v>89.76</v>
      </c>
      <c r="CR6" s="35">
        <f t="shared" si="10"/>
        <v>52.31</v>
      </c>
      <c r="CS6" s="35">
        <f t="shared" si="10"/>
        <v>56</v>
      </c>
      <c r="CT6" s="35">
        <f t="shared" si="10"/>
        <v>56.01</v>
      </c>
      <c r="CU6" s="35">
        <f t="shared" si="10"/>
        <v>56.72</v>
      </c>
      <c r="CV6" s="35">
        <f t="shared" si="10"/>
        <v>54.06</v>
      </c>
      <c r="CW6" s="34" t="str">
        <f>IF(CW7="","",IF(CW7="-","【-】","【"&amp;SUBSTITUTE(TEXT(CW7,"#,##0.00"),"-","△")&amp;"】"))</f>
        <v>【51.30】</v>
      </c>
      <c r="CX6" s="35">
        <f>IF(CX7="",NA(),CX7)</f>
        <v>84.83</v>
      </c>
      <c r="CY6" s="35">
        <f t="shared" ref="CY6:DG6" si="11">IF(CY7="",NA(),CY7)</f>
        <v>85.31</v>
      </c>
      <c r="CZ6" s="35">
        <f t="shared" si="11"/>
        <v>85.89</v>
      </c>
      <c r="DA6" s="35">
        <f t="shared" si="11"/>
        <v>87.81</v>
      </c>
      <c r="DB6" s="35">
        <f t="shared" si="11"/>
        <v>89.04</v>
      </c>
      <c r="DC6" s="35">
        <f t="shared" si="11"/>
        <v>84.32</v>
      </c>
      <c r="DD6" s="35">
        <f t="shared" si="11"/>
        <v>89.51</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0.05</v>
      </c>
      <c r="EL6" s="35">
        <f t="shared" si="14"/>
        <v>0.44</v>
      </c>
      <c r="EM6" s="35">
        <f t="shared" si="14"/>
        <v>0.04</v>
      </c>
      <c r="EN6" s="35">
        <f t="shared" si="14"/>
        <v>0.02</v>
      </c>
      <c r="EO6" s="34" t="str">
        <f>IF(EO7="","",IF(EO7="-","【-】","【"&amp;SUBSTITUTE(TEXT(EO7,"#,##0.00"),"-","△")&amp;"】"))</f>
        <v>【0.02】</v>
      </c>
    </row>
    <row r="7" spans="1:145" s="36" customFormat="1" x14ac:dyDescent="0.15">
      <c r="A7" s="28"/>
      <c r="B7" s="37">
        <v>2019</v>
      </c>
      <c r="C7" s="37">
        <v>62057</v>
      </c>
      <c r="D7" s="37">
        <v>47</v>
      </c>
      <c r="E7" s="37">
        <v>17</v>
      </c>
      <c r="F7" s="37">
        <v>5</v>
      </c>
      <c r="G7" s="37">
        <v>0</v>
      </c>
      <c r="H7" s="37" t="s">
        <v>98</v>
      </c>
      <c r="I7" s="37" t="s">
        <v>99</v>
      </c>
      <c r="J7" s="37" t="s">
        <v>100</v>
      </c>
      <c r="K7" s="37" t="s">
        <v>101</v>
      </c>
      <c r="L7" s="37" t="s">
        <v>102</v>
      </c>
      <c r="M7" s="37" t="s">
        <v>103</v>
      </c>
      <c r="N7" s="38" t="s">
        <v>104</v>
      </c>
      <c r="O7" s="38" t="s">
        <v>105</v>
      </c>
      <c r="P7" s="38">
        <v>6.02</v>
      </c>
      <c r="Q7" s="38">
        <v>81.010000000000005</v>
      </c>
      <c r="R7" s="38">
        <v>2970</v>
      </c>
      <c r="S7" s="38">
        <v>35351</v>
      </c>
      <c r="T7" s="38">
        <v>222.85</v>
      </c>
      <c r="U7" s="38">
        <v>158.63</v>
      </c>
      <c r="V7" s="38">
        <v>2108</v>
      </c>
      <c r="W7" s="38">
        <v>3.44</v>
      </c>
      <c r="X7" s="38">
        <v>612.79</v>
      </c>
      <c r="Y7" s="38">
        <v>99.08</v>
      </c>
      <c r="Z7" s="38">
        <v>99.03</v>
      </c>
      <c r="AA7" s="38">
        <v>92.73</v>
      </c>
      <c r="AB7" s="38">
        <v>89.65</v>
      </c>
      <c r="AC7" s="38">
        <v>89.01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359.36</v>
      </c>
      <c r="BG7" s="38">
        <v>332.78</v>
      </c>
      <c r="BH7" s="38">
        <v>99.3</v>
      </c>
      <c r="BI7" s="38">
        <v>216.3</v>
      </c>
      <c r="BJ7" s="38">
        <v>355.61</v>
      </c>
      <c r="BK7" s="38">
        <v>1081.8</v>
      </c>
      <c r="BL7" s="38">
        <v>685.34</v>
      </c>
      <c r="BM7" s="38">
        <v>684.74</v>
      </c>
      <c r="BN7" s="38">
        <v>654.91999999999996</v>
      </c>
      <c r="BO7" s="38">
        <v>654.71</v>
      </c>
      <c r="BP7" s="38">
        <v>765.47</v>
      </c>
      <c r="BQ7" s="38">
        <v>54.53</v>
      </c>
      <c r="BR7" s="38">
        <v>52.7</v>
      </c>
      <c r="BS7" s="38">
        <v>51.59</v>
      </c>
      <c r="BT7" s="38">
        <v>44.66</v>
      </c>
      <c r="BU7" s="38">
        <v>39.58</v>
      </c>
      <c r="BV7" s="38">
        <v>52.19</v>
      </c>
      <c r="BW7" s="38">
        <v>59.83</v>
      </c>
      <c r="BX7" s="38">
        <v>65.33</v>
      </c>
      <c r="BY7" s="38">
        <v>65.39</v>
      </c>
      <c r="BZ7" s="38">
        <v>65.37</v>
      </c>
      <c r="CA7" s="38">
        <v>59.59</v>
      </c>
      <c r="CB7" s="38">
        <v>171.38</v>
      </c>
      <c r="CC7" s="38">
        <v>173.7</v>
      </c>
      <c r="CD7" s="38">
        <v>177.58</v>
      </c>
      <c r="CE7" s="38">
        <v>185.57</v>
      </c>
      <c r="CF7" s="38">
        <v>187.66</v>
      </c>
      <c r="CG7" s="38">
        <v>296.14</v>
      </c>
      <c r="CH7" s="38">
        <v>246.66</v>
      </c>
      <c r="CI7" s="38">
        <v>227.43</v>
      </c>
      <c r="CJ7" s="38">
        <v>230.88</v>
      </c>
      <c r="CK7" s="38">
        <v>228.99</v>
      </c>
      <c r="CL7" s="38">
        <v>257.86</v>
      </c>
      <c r="CM7" s="38">
        <v>67.989999999999995</v>
      </c>
      <c r="CN7" s="38">
        <v>75.75</v>
      </c>
      <c r="CO7" s="38">
        <v>75.25</v>
      </c>
      <c r="CP7" s="38">
        <v>82.6</v>
      </c>
      <c r="CQ7" s="38">
        <v>89.76</v>
      </c>
      <c r="CR7" s="38">
        <v>52.31</v>
      </c>
      <c r="CS7" s="38">
        <v>56</v>
      </c>
      <c r="CT7" s="38">
        <v>56.01</v>
      </c>
      <c r="CU7" s="38">
        <v>56.72</v>
      </c>
      <c r="CV7" s="38">
        <v>54.06</v>
      </c>
      <c r="CW7" s="38">
        <v>51.3</v>
      </c>
      <c r="CX7" s="38">
        <v>84.83</v>
      </c>
      <c r="CY7" s="38">
        <v>85.31</v>
      </c>
      <c r="CZ7" s="38">
        <v>85.89</v>
      </c>
      <c r="DA7" s="38">
        <v>87.81</v>
      </c>
      <c r="DB7" s="38">
        <v>89.04</v>
      </c>
      <c r="DC7" s="38">
        <v>84.32</v>
      </c>
      <c r="DD7" s="38">
        <v>89.51</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0.05</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u0156</cp:lastModifiedBy>
  <cp:lastPrinted>2021-01-21T08:07:31Z</cp:lastPrinted>
  <dcterms:created xsi:type="dcterms:W3CDTF">2020-12-04T03:00:16Z</dcterms:created>
  <dcterms:modified xsi:type="dcterms:W3CDTF">2021-01-21T08:14:43Z</dcterms:modified>
  <cp:category/>
</cp:coreProperties>
</file>