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192.168.200.1\a総合政策課\06.システム統計室\07 市独自統計資料関連\統計でみる新庄市\R7　統計でみる新庄市\ホームページ掲載用\"/>
    </mc:Choice>
  </mc:AlternateContent>
  <xr:revisionPtr revIDLastSave="0" documentId="13_ncr:1_{5D8BFF6C-454A-4380-9AA8-DBCD7C2A6D48}" xr6:coauthVersionLast="47" xr6:coauthVersionMax="47" xr10:uidLastSave="{00000000-0000-0000-0000-000000000000}"/>
  <workbookProtection workbookAlgorithmName="SHA-512" workbookHashValue="yWALzVdrZe1gV74O4i8j4iwVGbE1J8czt4+Lm84NqoeYRl0PKf+jTvw0P2w5vIkTnVPg76NO/hxV9Jg8G70Rjw==" workbookSaltValue="J5LgmtonwTTOdg3Nba/hog==" workbookSpinCount="100000" lockStructure="1"/>
  <bookViews>
    <workbookView xWindow="1125" yWindow="1125" windowWidth="14235" windowHeight="13875" xr2:uid="{00000000-000D-0000-FFFF-FFFF00000000}"/>
  </bookViews>
  <sheets>
    <sheet name="2-1住民基本台帳" sheetId="5" r:id="rId1"/>
    <sheet name="2-2年齢別男女別人口" sheetId="6" r:id="rId2"/>
    <sheet name="2-3行政区別人口及び世帯数" sheetId="7" r:id="rId3"/>
    <sheet name="2-4人口動態 " sheetId="8" r:id="rId4"/>
    <sheet name="2-5社会移動" sheetId="9" r:id="rId5"/>
    <sheet name="2-6人口と世帯数" sheetId="10" r:id="rId6"/>
    <sheet name="2-7国勢調査人口世帯数" sheetId="11" r:id="rId7"/>
    <sheet name="2-8国調年齢別人口" sheetId="12" r:id="rId8"/>
    <sheet name="2-9労働力状態" sheetId="13" r:id="rId9"/>
    <sheet name="2-10年齢3区分別" sheetId="14" r:id="rId10"/>
    <sheet name="2-11世帯人員別世帯数" sheetId="15" r:id="rId11"/>
    <sheet name="2-12産業別就業者" sheetId="16" r:id="rId12"/>
    <sheet name="2-13従業上の地位" sheetId="17" r:id="rId13"/>
    <sheet name="2-14住宅所有関係別世帯数" sheetId="18" r:id="rId14"/>
    <sheet name="2-15就業地・通学地別就業者・通学者数" sheetId="19" r:id="rId15"/>
  </sheets>
  <definedNames>
    <definedName name="_xlnm.Print_Area" localSheetId="9">'2-10年齢3区分別'!$A$1:$L$15</definedName>
    <definedName name="_xlnm.Print_Area" localSheetId="10">'2-11世帯人員別世帯数'!$A$1:$O$32</definedName>
    <definedName name="_xlnm.Print_Area" localSheetId="11">'2-12産業別就業者'!$A$1:$AB$46</definedName>
    <definedName name="_xlnm.Print_Area" localSheetId="12">'2-13従業上の地位'!$A$1:$Q$53</definedName>
    <definedName name="_xlnm.Print_Area" localSheetId="13">'2-14住宅所有関係別世帯数'!$A$1:$L$16</definedName>
    <definedName name="_xlnm.Print_Area" localSheetId="14">'2-15就業地・通学地別就業者・通学者数'!$A$1:$L$36</definedName>
    <definedName name="_xlnm.Print_Area" localSheetId="0">'2-1住民基本台帳'!$A$1:$I$40</definedName>
    <definedName name="_xlnm.Print_Area" localSheetId="1">'2-2年齢別男女別人口'!$A$1:$Q$36</definedName>
    <definedName name="_xlnm.Print_Area" localSheetId="2">'2-3行政区別人口及び世帯数'!$A$1:$J$56</definedName>
    <definedName name="_xlnm.Print_Area" localSheetId="3">'2-4人口動態 '!$A$1:$K$40</definedName>
    <definedName name="_xlnm.Print_Area" localSheetId="4">'2-5社会移動'!$A$1:$P$40</definedName>
    <definedName name="_xlnm.Print_Area" localSheetId="5">'2-6人口と世帯数'!$A$1:$J$46</definedName>
    <definedName name="_xlnm.Print_Area" localSheetId="6">'2-7国勢調査人口世帯数'!$A$1:$I$44</definedName>
    <definedName name="_xlnm.Print_Area" localSheetId="8">'2-9労働力状態'!$A$1:$L$31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 i="19" l="1"/>
  <c r="L25" i="19"/>
  <c r="H15" i="19"/>
  <c r="E15" i="19"/>
  <c r="J13" i="19"/>
  <c r="I13" i="19"/>
  <c r="L13" i="19" s="1"/>
  <c r="H13" i="19"/>
  <c r="E13" i="19"/>
  <c r="K13" i="19" s="1"/>
  <c r="H11" i="19"/>
  <c r="E11" i="19"/>
  <c r="J9" i="19"/>
  <c r="I9" i="19"/>
  <c r="L9" i="19" s="1"/>
  <c r="H9" i="19"/>
  <c r="E9" i="19"/>
  <c r="G7" i="19"/>
  <c r="F7" i="19"/>
  <c r="H7" i="19" s="1"/>
  <c r="E7" i="19"/>
  <c r="J5" i="19"/>
  <c r="I5" i="19"/>
  <c r="L5" i="19" s="1"/>
  <c r="H5" i="19"/>
  <c r="E5" i="19"/>
  <c r="K5" i="19" s="1"/>
  <c r="K9" i="19" l="1"/>
  <c r="O61" i="17" l="1"/>
  <c r="N61" i="17"/>
  <c r="K61" i="17"/>
  <c r="J61" i="17"/>
  <c r="I61" i="17"/>
  <c r="H61" i="17"/>
  <c r="G61" i="17"/>
  <c r="F61" i="17"/>
  <c r="E61" i="17"/>
  <c r="D61" i="17"/>
  <c r="C61" i="17"/>
  <c r="M61" i="17" s="1"/>
  <c r="O60" i="17"/>
  <c r="P60" i="17" s="1"/>
  <c r="N60" i="17"/>
  <c r="M60" i="17"/>
  <c r="O59" i="17"/>
  <c r="N59" i="17"/>
  <c r="M59" i="17"/>
  <c r="P59" i="17" s="1"/>
  <c r="P30" i="17"/>
  <c r="O30" i="17"/>
  <c r="N30" i="17"/>
  <c r="M30" i="17"/>
  <c r="L30" i="17"/>
  <c r="K30" i="17"/>
  <c r="J30" i="17"/>
  <c r="I30" i="17"/>
  <c r="H30" i="17"/>
  <c r="G30" i="17"/>
  <c r="E30" i="17"/>
  <c r="D30" i="17"/>
  <c r="C30" i="17"/>
  <c r="F21" i="15" l="1"/>
  <c r="F20" i="15"/>
  <c r="F19" i="15"/>
  <c r="F18" i="15"/>
  <c r="F17" i="15"/>
  <c r="D16" i="15"/>
  <c r="F16" i="15" s="1"/>
  <c r="B16" i="15"/>
  <c r="D15" i="15"/>
  <c r="F15" i="15" s="1"/>
  <c r="B15" i="15"/>
  <c r="F14" i="15"/>
  <c r="D14" i="15"/>
  <c r="B14" i="15"/>
  <c r="D9" i="15"/>
  <c r="F9" i="15" s="1"/>
  <c r="B9" i="15"/>
  <c r="F8" i="15"/>
  <c r="D8" i="15"/>
  <c r="B8" i="15"/>
  <c r="D7" i="15"/>
  <c r="F7" i="15" s="1"/>
  <c r="B7" i="15"/>
  <c r="F6" i="15"/>
  <c r="D6" i="15"/>
  <c r="B6" i="15"/>
  <c r="D7" i="13" l="1"/>
  <c r="B7" i="13" s="1"/>
  <c r="D6" i="13"/>
  <c r="B6" i="13" l="1"/>
  <c r="C39" i="12" l="1"/>
  <c r="C38" i="12"/>
  <c r="U37" i="12"/>
  <c r="T37" i="12"/>
  <c r="S37" i="12"/>
  <c r="R37" i="12"/>
  <c r="Q37" i="12"/>
  <c r="P37" i="12"/>
  <c r="O37" i="12"/>
  <c r="N37" i="12"/>
  <c r="M37" i="12"/>
  <c r="L37" i="12"/>
  <c r="C37" i="12" s="1"/>
  <c r="K37" i="12"/>
  <c r="J37" i="12"/>
  <c r="I37" i="12"/>
  <c r="H37" i="12"/>
  <c r="G37" i="12"/>
  <c r="F37" i="12"/>
  <c r="E37" i="12"/>
  <c r="D37" i="12"/>
  <c r="U28" i="12"/>
  <c r="T28" i="12"/>
  <c r="S28" i="12"/>
  <c r="R28" i="12"/>
  <c r="Q28" i="12"/>
  <c r="P28" i="12"/>
  <c r="O28" i="12"/>
  <c r="N28" i="12"/>
  <c r="M28" i="12"/>
  <c r="L28" i="12"/>
  <c r="K28" i="12"/>
  <c r="J28" i="12"/>
  <c r="I28" i="12"/>
  <c r="H28" i="12"/>
  <c r="G28" i="12"/>
  <c r="F28" i="12"/>
  <c r="E28" i="12"/>
  <c r="D28" i="12"/>
  <c r="C28" i="12"/>
  <c r="T25" i="12"/>
  <c r="S25" i="12"/>
  <c r="R25" i="12"/>
  <c r="Q25" i="12"/>
  <c r="P25" i="12"/>
  <c r="O25" i="12"/>
  <c r="N25" i="12"/>
  <c r="M25" i="12"/>
  <c r="L25" i="12"/>
  <c r="K25" i="12"/>
  <c r="J25" i="12"/>
  <c r="I25" i="12"/>
  <c r="H25" i="12"/>
  <c r="G25" i="12"/>
  <c r="F25" i="12"/>
  <c r="E25" i="12"/>
  <c r="D25" i="12"/>
  <c r="C25" i="12"/>
  <c r="C24" i="12"/>
  <c r="C23" i="12"/>
  <c r="U22" i="12"/>
  <c r="T22" i="12"/>
  <c r="S22" i="12"/>
  <c r="R22" i="12"/>
  <c r="Q22" i="12"/>
  <c r="P22" i="12"/>
  <c r="O22" i="12"/>
  <c r="N22" i="12"/>
  <c r="M22" i="12"/>
  <c r="L22" i="12"/>
  <c r="K22" i="12"/>
  <c r="J22" i="12"/>
  <c r="C22" i="12" s="1"/>
  <c r="I22" i="12"/>
  <c r="H22" i="12"/>
  <c r="G22" i="12"/>
  <c r="F22" i="12"/>
  <c r="E22" i="12"/>
  <c r="D22" i="12"/>
  <c r="C21" i="12"/>
  <c r="C20" i="12"/>
  <c r="U19" i="12"/>
  <c r="T19" i="12"/>
  <c r="S19" i="12"/>
  <c r="R19" i="12"/>
  <c r="Q19" i="12"/>
  <c r="P19" i="12"/>
  <c r="O19" i="12"/>
  <c r="N19" i="12"/>
  <c r="M19" i="12"/>
  <c r="L19" i="12"/>
  <c r="K19" i="12"/>
  <c r="J19" i="12"/>
  <c r="I19" i="12"/>
  <c r="H19" i="12"/>
  <c r="G19" i="12"/>
  <c r="F19" i="12"/>
  <c r="E19" i="12"/>
  <c r="C19" i="12" s="1"/>
  <c r="D19" i="12"/>
  <c r="C18" i="12"/>
  <c r="C17" i="12"/>
  <c r="U16" i="12"/>
  <c r="T16" i="12"/>
  <c r="S16" i="12"/>
  <c r="R16" i="12"/>
  <c r="Q16" i="12"/>
  <c r="P16" i="12"/>
  <c r="O16" i="12"/>
  <c r="N16" i="12"/>
  <c r="M16" i="12"/>
  <c r="L16" i="12"/>
  <c r="K16" i="12"/>
  <c r="J16" i="12"/>
  <c r="I16" i="12"/>
  <c r="H16" i="12"/>
  <c r="G16" i="12"/>
  <c r="F16" i="12"/>
  <c r="E16" i="12"/>
  <c r="D16" i="12"/>
  <c r="C16" i="12" s="1"/>
  <c r="C15" i="12"/>
  <c r="C14" i="12"/>
  <c r="U13" i="12"/>
  <c r="T13" i="12"/>
  <c r="S13" i="12"/>
  <c r="R13" i="12"/>
  <c r="Q13" i="12"/>
  <c r="P13" i="12"/>
  <c r="O13" i="12"/>
  <c r="N13" i="12"/>
  <c r="M13" i="12"/>
  <c r="C13" i="12" s="1"/>
  <c r="L13" i="12"/>
  <c r="K13" i="12"/>
  <c r="J13" i="12"/>
  <c r="I13" i="12"/>
  <c r="H13" i="12"/>
  <c r="G13" i="12"/>
  <c r="F13" i="12"/>
  <c r="E13" i="12"/>
  <c r="D13" i="12"/>
  <c r="C12" i="12"/>
  <c r="C11" i="12"/>
  <c r="U10" i="12"/>
  <c r="T10" i="12"/>
  <c r="S10" i="12"/>
  <c r="R10" i="12"/>
  <c r="Q10" i="12"/>
  <c r="P10" i="12"/>
  <c r="O10" i="12"/>
  <c r="N10" i="12"/>
  <c r="M10" i="12"/>
  <c r="L10" i="12"/>
  <c r="K10" i="12"/>
  <c r="J10" i="12"/>
  <c r="C10" i="12" s="1"/>
  <c r="I10" i="12"/>
  <c r="H10" i="12"/>
  <c r="G10" i="12"/>
  <c r="F10" i="12"/>
  <c r="E10" i="12"/>
  <c r="D10" i="12"/>
  <c r="C9" i="12"/>
  <c r="C8" i="12"/>
  <c r="U7" i="12"/>
  <c r="T7" i="12"/>
  <c r="S7" i="12"/>
  <c r="R7" i="12"/>
  <c r="Q7" i="12"/>
  <c r="P7" i="12"/>
  <c r="O7" i="12"/>
  <c r="N7" i="12"/>
  <c r="M7" i="12"/>
  <c r="L7" i="12"/>
  <c r="K7" i="12"/>
  <c r="J7" i="12"/>
  <c r="I7" i="12"/>
  <c r="H7" i="12"/>
  <c r="G7" i="12"/>
  <c r="F7" i="12"/>
  <c r="E7" i="12"/>
  <c r="C7" i="12" s="1"/>
  <c r="D7" i="12"/>
  <c r="C6" i="12"/>
  <c r="C5" i="12"/>
  <c r="U4" i="12"/>
  <c r="T4" i="12"/>
  <c r="S4" i="12"/>
  <c r="R4" i="12"/>
  <c r="Q4" i="12"/>
  <c r="P4" i="12"/>
  <c r="O4" i="12"/>
  <c r="N4" i="12"/>
  <c r="M4" i="12"/>
  <c r="L4" i="12"/>
  <c r="K4" i="12"/>
  <c r="J4" i="12"/>
  <c r="I4" i="12"/>
  <c r="H4" i="12"/>
  <c r="G4" i="12"/>
  <c r="F4" i="12"/>
  <c r="E4" i="12"/>
  <c r="D4" i="12"/>
  <c r="C4" i="12" s="1"/>
  <c r="I28" i="11" l="1"/>
  <c r="H28" i="11"/>
  <c r="I27" i="11"/>
  <c r="H27" i="11"/>
  <c r="I26" i="11"/>
  <c r="H26" i="11"/>
  <c r="I25" i="11"/>
  <c r="H25" i="11"/>
  <c r="G25" i="11"/>
  <c r="H24" i="11"/>
  <c r="G24" i="11"/>
  <c r="H23" i="11"/>
  <c r="D23" i="11"/>
  <c r="I24" i="11" s="1"/>
  <c r="H22" i="11"/>
  <c r="D22" i="11"/>
  <c r="G22" i="11" s="1"/>
  <c r="H21" i="11"/>
  <c r="D21" i="11"/>
  <c r="G21" i="11" s="1"/>
  <c r="H20" i="11"/>
  <c r="D20" i="11"/>
  <c r="H19" i="11"/>
  <c r="D19" i="11"/>
  <c r="I19" i="11" s="1"/>
  <c r="H18" i="11"/>
  <c r="D18" i="11"/>
  <c r="H17" i="11"/>
  <c r="D17" i="11"/>
  <c r="G17" i="11" s="1"/>
  <c r="H16" i="11"/>
  <c r="D16" i="11"/>
  <c r="G16" i="11" s="1"/>
  <c r="D15" i="11"/>
  <c r="H14" i="11"/>
  <c r="D14" i="11"/>
  <c r="I16" i="11" s="1"/>
  <c r="D13" i="11"/>
  <c r="D12" i="11"/>
  <c r="H11" i="11"/>
  <c r="D11" i="11"/>
  <c r="G11" i="11" s="1"/>
  <c r="H10" i="11"/>
  <c r="D10" i="11"/>
  <c r="H9" i="11"/>
  <c r="D9" i="11"/>
  <c r="H8" i="11"/>
  <c r="D8" i="11"/>
  <c r="G8" i="11" s="1"/>
  <c r="H7" i="11"/>
  <c r="D7" i="11"/>
  <c r="H6" i="11"/>
  <c r="D6" i="11"/>
  <c r="G6" i="11" s="1"/>
  <c r="D5" i="11"/>
  <c r="I17" i="11" l="1"/>
  <c r="I22" i="11"/>
  <c r="I20" i="11"/>
  <c r="I9" i="11"/>
  <c r="I21" i="11"/>
  <c r="I11" i="11"/>
  <c r="I6" i="11"/>
  <c r="G20" i="11"/>
  <c r="I14" i="11"/>
  <c r="G10" i="11"/>
  <c r="I10" i="11"/>
  <c r="G5" i="11"/>
  <c r="G7" i="11"/>
  <c r="G18" i="11"/>
  <c r="I8" i="11"/>
  <c r="G14" i="11"/>
  <c r="G23" i="11"/>
  <c r="I23" i="11"/>
  <c r="I18" i="11"/>
  <c r="I7" i="11"/>
  <c r="G9" i="11"/>
  <c r="G19" i="11"/>
  <c r="J45" i="10" l="1"/>
  <c r="H45" i="10"/>
  <c r="J44" i="10"/>
  <c r="H44" i="10"/>
  <c r="J43" i="10"/>
  <c r="H43" i="10"/>
  <c r="J42" i="10"/>
  <c r="H42" i="10"/>
  <c r="J41" i="10"/>
  <c r="H41" i="10"/>
  <c r="J40" i="10"/>
  <c r="H40" i="10"/>
  <c r="J39" i="10"/>
  <c r="H39" i="10"/>
  <c r="H38" i="10"/>
  <c r="H37" i="10"/>
  <c r="H36" i="10"/>
  <c r="J35" i="10"/>
  <c r="H35" i="10"/>
  <c r="J34" i="10"/>
  <c r="H34" i="10"/>
  <c r="J33" i="10"/>
  <c r="H33" i="10"/>
  <c r="H32" i="10"/>
  <c r="H31" i="10"/>
  <c r="J30" i="10"/>
  <c r="H30" i="10"/>
  <c r="J29" i="10"/>
  <c r="H29" i="10"/>
  <c r="H28" i="10"/>
  <c r="H27" i="10"/>
  <c r="H26" i="10"/>
  <c r="J25" i="10"/>
  <c r="H25" i="10"/>
  <c r="H24" i="10"/>
  <c r="J23" i="10"/>
  <c r="D23" i="10"/>
  <c r="H23" i="10" s="1"/>
  <c r="D22" i="10"/>
  <c r="H22" i="10" s="1"/>
  <c r="D21" i="10"/>
  <c r="J21" i="10" s="1"/>
  <c r="D20" i="10"/>
  <c r="H20" i="10" s="1"/>
  <c r="J19" i="10"/>
  <c r="D19" i="10"/>
  <c r="H19" i="10" s="1"/>
  <c r="D18" i="10"/>
  <c r="H18" i="10" s="1"/>
  <c r="D17" i="10"/>
  <c r="J17" i="10" s="1"/>
  <c r="D16" i="10"/>
  <c r="H16" i="10" s="1"/>
  <c r="J15" i="10"/>
  <c r="D15" i="10"/>
  <c r="H15" i="10" s="1"/>
  <c r="D14" i="10"/>
  <c r="J14" i="10" s="1"/>
  <c r="D13" i="10"/>
  <c r="J13" i="10" s="1"/>
  <c r="D12" i="10"/>
  <c r="J12" i="10" s="1"/>
  <c r="J11" i="10"/>
  <c r="D11" i="10"/>
  <c r="H11" i="10" s="1"/>
  <c r="D10" i="10"/>
  <c r="H10" i="10" s="1"/>
  <c r="D9" i="10"/>
  <c r="J9" i="10" s="1"/>
  <c r="D8" i="10"/>
  <c r="H8" i="10" s="1"/>
  <c r="J7" i="10"/>
  <c r="D7" i="10"/>
  <c r="H7" i="10" s="1"/>
  <c r="D6" i="10"/>
  <c r="J6" i="10" s="1"/>
  <c r="J8" i="10" l="1"/>
  <c r="J20" i="10"/>
  <c r="H9" i="10"/>
  <c r="H13" i="10"/>
  <c r="H17" i="10"/>
  <c r="H21" i="10"/>
  <c r="H12" i="10"/>
  <c r="H6" i="10"/>
  <c r="H14" i="10"/>
  <c r="J10" i="10"/>
  <c r="J18" i="10"/>
  <c r="J22" i="10"/>
  <c r="J16" i="10"/>
  <c r="M38" i="9" l="1"/>
  <c r="L38" i="9"/>
  <c r="G38" i="9"/>
  <c r="B38" i="9"/>
  <c r="N38" i="9" s="1"/>
  <c r="P38" i="9" s="1"/>
  <c r="N37" i="9"/>
  <c r="P37" i="9" s="1"/>
  <c r="M37" i="9"/>
  <c r="L37" i="9"/>
  <c r="N36" i="9"/>
  <c r="P36" i="9" s="1"/>
  <c r="M36" i="9"/>
  <c r="L36" i="9"/>
  <c r="M35" i="9"/>
  <c r="L35" i="9"/>
  <c r="N35" i="9" s="1"/>
  <c r="P35" i="9" s="1"/>
  <c r="N34" i="9"/>
  <c r="P34" i="9" s="1"/>
  <c r="M34" i="9"/>
  <c r="L34" i="9"/>
  <c r="N33" i="9"/>
  <c r="P33" i="9" s="1"/>
  <c r="M33" i="9"/>
  <c r="L33" i="9"/>
  <c r="M32" i="9"/>
  <c r="L32" i="9"/>
  <c r="N32" i="9" s="1"/>
  <c r="P32" i="9" s="1"/>
  <c r="N31" i="9"/>
  <c r="P31" i="9" s="1"/>
  <c r="M31" i="9"/>
  <c r="L31" i="9"/>
  <c r="N30" i="9"/>
  <c r="P30" i="9" s="1"/>
  <c r="M30" i="9"/>
  <c r="L30" i="9"/>
  <c r="G30" i="9"/>
  <c r="B30" i="9"/>
  <c r="M29" i="9"/>
  <c r="L29" i="9"/>
  <c r="N29" i="9" s="1"/>
  <c r="P29" i="9" s="1"/>
  <c r="G29" i="9"/>
  <c r="B29" i="9"/>
  <c r="N28" i="9"/>
  <c r="P28" i="9" s="1"/>
  <c r="M28" i="9"/>
  <c r="L28" i="9"/>
  <c r="G28" i="9"/>
  <c r="B28" i="9"/>
  <c r="M27" i="9"/>
  <c r="L27" i="9"/>
  <c r="N27" i="9" s="1"/>
  <c r="P27" i="9" s="1"/>
  <c r="M26" i="9"/>
  <c r="L26" i="9"/>
  <c r="N26" i="9" s="1"/>
  <c r="P26" i="9" s="1"/>
  <c r="G26" i="9"/>
  <c r="B26" i="9"/>
  <c r="M25" i="9"/>
  <c r="L25" i="9"/>
  <c r="N25" i="9" s="1"/>
  <c r="P25" i="9" s="1"/>
  <c r="G25" i="9"/>
  <c r="B25" i="9"/>
  <c r="M24" i="9"/>
  <c r="L24" i="9"/>
  <c r="N24" i="9" s="1"/>
  <c r="P24" i="9" s="1"/>
  <c r="G24" i="9"/>
  <c r="B24" i="9"/>
  <c r="M23" i="9"/>
  <c r="L23" i="9"/>
  <c r="N23" i="9" s="1"/>
  <c r="P23" i="9" s="1"/>
  <c r="P22" i="9"/>
  <c r="M22" i="9"/>
  <c r="L22" i="9"/>
  <c r="P21" i="9"/>
  <c r="M21" i="9"/>
  <c r="L21" i="9"/>
  <c r="P20" i="9"/>
  <c r="M20" i="9"/>
  <c r="L20" i="9"/>
  <c r="B20" i="9"/>
  <c r="P19" i="9"/>
  <c r="M19" i="9"/>
  <c r="L19" i="9"/>
  <c r="P18" i="9"/>
  <c r="M18" i="9"/>
  <c r="L18" i="9"/>
  <c r="P17" i="9"/>
  <c r="M17" i="9"/>
  <c r="L17" i="9"/>
  <c r="P16" i="9"/>
  <c r="M16" i="9"/>
  <c r="L16" i="9"/>
  <c r="P15" i="9"/>
  <c r="M15" i="9"/>
  <c r="L15" i="9"/>
  <c r="P14" i="9"/>
  <c r="M14" i="9"/>
  <c r="L14" i="9"/>
  <c r="P13" i="9"/>
  <c r="M13" i="9"/>
  <c r="L13" i="9"/>
  <c r="M12" i="9"/>
  <c r="L12" i="9"/>
  <c r="G12" i="9"/>
  <c r="B12" i="9"/>
  <c r="N12" i="9" s="1"/>
  <c r="P12" i="9" s="1"/>
  <c r="M11" i="9"/>
  <c r="L11" i="9"/>
  <c r="G11" i="9"/>
  <c r="B11" i="9"/>
  <c r="N11" i="9" s="1"/>
  <c r="P11" i="9" s="1"/>
  <c r="M10" i="9"/>
  <c r="L10" i="9"/>
  <c r="G10" i="9"/>
  <c r="B10" i="9"/>
  <c r="N10" i="9" s="1"/>
  <c r="P10" i="9" s="1"/>
  <c r="M9" i="9"/>
  <c r="L9" i="9"/>
  <c r="G9" i="9"/>
  <c r="B9" i="9"/>
  <c r="N9" i="9" s="1"/>
  <c r="P9" i="9" s="1"/>
  <c r="M8" i="9"/>
  <c r="L8" i="9"/>
  <c r="G8" i="9"/>
  <c r="B8" i="9"/>
  <c r="N8" i="9" s="1"/>
  <c r="P8" i="9" s="1"/>
  <c r="M7" i="9"/>
  <c r="L7" i="9"/>
  <c r="G7" i="9"/>
  <c r="B7" i="9"/>
  <c r="N7" i="9" s="1"/>
  <c r="P7" i="9" s="1"/>
  <c r="M6" i="9"/>
  <c r="L6" i="9"/>
  <c r="G6" i="9"/>
  <c r="B6" i="9"/>
  <c r="N6" i="9" s="1"/>
  <c r="P6" i="9" s="1"/>
  <c r="K38" i="8" l="1"/>
  <c r="J38" i="8"/>
  <c r="F38" i="8"/>
  <c r="K37" i="8"/>
  <c r="J37" i="8"/>
  <c r="F37" i="8"/>
  <c r="I36" i="8"/>
  <c r="J36" i="8" s="1"/>
  <c r="F36" i="8"/>
  <c r="K30" i="8"/>
  <c r="J30" i="8"/>
  <c r="I30" i="8"/>
  <c r="E30" i="8"/>
  <c r="F30" i="8" s="1"/>
  <c r="I29" i="8"/>
  <c r="J29" i="8" s="1"/>
  <c r="E29" i="8"/>
  <c r="F29" i="8" s="1"/>
  <c r="I28" i="8"/>
  <c r="J28" i="8" s="1"/>
  <c r="F28" i="8"/>
  <c r="E28" i="8"/>
  <c r="I27" i="8"/>
  <c r="J27" i="8" s="1"/>
  <c r="E27" i="8"/>
  <c r="K27" i="8" s="1"/>
  <c r="I26" i="8"/>
  <c r="J26" i="8" s="1"/>
  <c r="E26" i="8"/>
  <c r="F26" i="8" s="1"/>
  <c r="K25" i="8"/>
  <c r="I25" i="8"/>
  <c r="J25" i="8" s="1"/>
  <c r="E25" i="8"/>
  <c r="F25" i="8" s="1"/>
  <c r="I24" i="8"/>
  <c r="J24" i="8" s="1"/>
  <c r="E24" i="8"/>
  <c r="K24" i="8" s="1"/>
  <c r="I23" i="8"/>
  <c r="J23" i="8" s="1"/>
  <c r="E23" i="8"/>
  <c r="F23" i="8" s="1"/>
  <c r="I22" i="8"/>
  <c r="J22" i="8" s="1"/>
  <c r="F22" i="8"/>
  <c r="I21" i="8"/>
  <c r="J21" i="8" s="1"/>
  <c r="F21" i="8"/>
  <c r="I20" i="8"/>
  <c r="J20" i="8" s="1"/>
  <c r="F20" i="8"/>
  <c r="J19" i="8"/>
  <c r="I19" i="8"/>
  <c r="F19" i="8"/>
  <c r="I18" i="8"/>
  <c r="J18" i="8" s="1"/>
  <c r="F18" i="8"/>
  <c r="I17" i="8"/>
  <c r="J17" i="8" s="1"/>
  <c r="F17" i="8"/>
  <c r="I16" i="8"/>
  <c r="K16" i="8" s="1"/>
  <c r="F16" i="8"/>
  <c r="J15" i="8"/>
  <c r="I15" i="8"/>
  <c r="K15" i="8" s="1"/>
  <c r="F15" i="8"/>
  <c r="I14" i="8"/>
  <c r="J14" i="8" s="1"/>
  <c r="E14" i="8"/>
  <c r="K14" i="8" s="1"/>
  <c r="I13" i="8"/>
  <c r="K13" i="8" s="1"/>
  <c r="E13" i="8"/>
  <c r="F13" i="8" s="1"/>
  <c r="I12" i="8"/>
  <c r="J12" i="8" s="1"/>
  <c r="E12" i="8"/>
  <c r="F12" i="8" s="1"/>
  <c r="I11" i="8"/>
  <c r="J11" i="8" s="1"/>
  <c r="E11" i="8"/>
  <c r="F11" i="8" s="1"/>
  <c r="J10" i="8"/>
  <c r="I10" i="8"/>
  <c r="E10" i="8"/>
  <c r="K10" i="8" s="1"/>
  <c r="I9" i="8"/>
  <c r="J9" i="8" s="1"/>
  <c r="E9" i="8"/>
  <c r="F9" i="8" s="1"/>
  <c r="K8" i="8"/>
  <c r="J8" i="8"/>
  <c r="I8" i="8"/>
  <c r="F8" i="8"/>
  <c r="E8" i="8"/>
  <c r="I7" i="8"/>
  <c r="J7" i="8" s="1"/>
  <c r="E7" i="8"/>
  <c r="F7" i="8" s="1"/>
  <c r="I6" i="8"/>
  <c r="J6" i="8" s="1"/>
  <c r="F6" i="8"/>
  <c r="E6" i="8"/>
  <c r="J13" i="8" l="1"/>
  <c r="K23" i="8"/>
  <c r="K28" i="8"/>
  <c r="K11" i="8"/>
  <c r="F24" i="8"/>
  <c r="K7" i="8"/>
  <c r="K6" i="8"/>
  <c r="K36" i="8"/>
  <c r="F10" i="8"/>
  <c r="K29" i="8"/>
  <c r="K12" i="8"/>
  <c r="F14" i="8"/>
  <c r="K26" i="8"/>
  <c r="K9" i="8"/>
  <c r="F27" i="8"/>
  <c r="J16" i="8"/>
  <c r="T56" i="7"/>
  <c r="O56" i="7"/>
  <c r="T55" i="7"/>
  <c r="O55" i="7"/>
  <c r="T54" i="7"/>
  <c r="O54" i="7"/>
  <c r="T53" i="7"/>
  <c r="O53" i="7"/>
  <c r="T52" i="7"/>
  <c r="O52" i="7"/>
  <c r="T51" i="7"/>
  <c r="O51" i="7"/>
  <c r="T50" i="7"/>
  <c r="O50" i="7"/>
  <c r="T49" i="7"/>
  <c r="O49" i="7"/>
  <c r="T48" i="7"/>
  <c r="O48" i="7"/>
  <c r="T47" i="7"/>
  <c r="O47" i="7"/>
  <c r="T46" i="7"/>
  <c r="O46" i="7"/>
  <c r="T45" i="7"/>
  <c r="O45" i="7"/>
  <c r="T44" i="7"/>
  <c r="O44" i="7"/>
  <c r="T43" i="7"/>
  <c r="O43" i="7"/>
  <c r="T42" i="7"/>
  <c r="O42" i="7"/>
  <c r="T41" i="7"/>
  <c r="O41" i="7"/>
  <c r="T40" i="7"/>
  <c r="O40" i="7"/>
  <c r="T39" i="7"/>
  <c r="O39" i="7"/>
  <c r="T38" i="7"/>
  <c r="O38" i="7"/>
  <c r="T37" i="7"/>
  <c r="O37" i="7"/>
  <c r="T36" i="7"/>
  <c r="O36" i="7"/>
  <c r="T35" i="7"/>
  <c r="O35" i="7"/>
  <c r="T34" i="7"/>
  <c r="O34" i="7"/>
  <c r="T33" i="7"/>
  <c r="O33" i="7"/>
  <c r="T32" i="7"/>
  <c r="O32" i="7"/>
  <c r="T31" i="7"/>
  <c r="O31" i="7"/>
  <c r="T30" i="7"/>
  <c r="O30" i="7"/>
  <c r="T29" i="7"/>
  <c r="O29" i="7"/>
  <c r="T28" i="7"/>
  <c r="O28" i="7"/>
  <c r="T27" i="7"/>
  <c r="O27" i="7"/>
  <c r="T26" i="7"/>
  <c r="O26" i="7"/>
  <c r="T25" i="7"/>
  <c r="O25" i="7"/>
  <c r="T24" i="7"/>
  <c r="O24" i="7"/>
  <c r="T23" i="7"/>
  <c r="O23" i="7"/>
  <c r="T22" i="7"/>
  <c r="O22" i="7"/>
  <c r="T21" i="7"/>
  <c r="O21" i="7"/>
  <c r="T20" i="7"/>
  <c r="O20" i="7"/>
  <c r="T19" i="7"/>
  <c r="O19" i="7"/>
  <c r="T18" i="7"/>
  <c r="O18" i="7"/>
  <c r="T17" i="7"/>
  <c r="O17" i="7"/>
  <c r="T16" i="7"/>
  <c r="O16" i="7"/>
  <c r="T15" i="7"/>
  <c r="O15" i="7"/>
  <c r="T14" i="7"/>
  <c r="O14" i="7"/>
  <c r="T13" i="7"/>
  <c r="O13" i="7"/>
  <c r="T12" i="7"/>
  <c r="O12" i="7"/>
  <c r="T11" i="7"/>
  <c r="O11" i="7"/>
  <c r="T10" i="7"/>
  <c r="O10" i="7"/>
  <c r="T9" i="7"/>
  <c r="O9" i="7"/>
  <c r="T8" i="7"/>
  <c r="O8" i="7"/>
  <c r="T7" i="7"/>
  <c r="O7" i="7"/>
  <c r="T6" i="7"/>
  <c r="O6" i="7"/>
  <c r="T5" i="7"/>
  <c r="O5" i="7"/>
  <c r="T4" i="7"/>
  <c r="O4" i="7"/>
  <c r="E4" i="7"/>
  <c r="J4" i="7"/>
  <c r="E5" i="7"/>
  <c r="J5" i="7"/>
  <c r="E6" i="7"/>
  <c r="J6" i="7"/>
  <c r="E7" i="7"/>
  <c r="J7" i="7"/>
  <c r="J8" i="7"/>
  <c r="E9" i="7"/>
  <c r="J9" i="7"/>
  <c r="E10" i="7"/>
  <c r="J10" i="7"/>
  <c r="E11" i="7"/>
  <c r="J11" i="7"/>
  <c r="E12" i="7"/>
  <c r="J12" i="7"/>
  <c r="E13" i="7"/>
  <c r="J13" i="7"/>
  <c r="E14" i="7"/>
  <c r="J14" i="7"/>
  <c r="E15" i="7"/>
  <c r="J15" i="7"/>
  <c r="E16" i="7"/>
  <c r="J16" i="7"/>
  <c r="E17" i="7"/>
  <c r="J17" i="7"/>
  <c r="E18" i="7"/>
  <c r="J18" i="7"/>
  <c r="E19" i="7"/>
  <c r="J19" i="7"/>
  <c r="E20" i="7"/>
  <c r="J20" i="7"/>
  <c r="E21" i="7"/>
  <c r="J21" i="7"/>
  <c r="E22" i="7"/>
  <c r="J22" i="7"/>
  <c r="E23" i="7"/>
  <c r="J23" i="7"/>
  <c r="E24" i="7"/>
  <c r="J24" i="7"/>
  <c r="E25" i="7"/>
  <c r="J25" i="7"/>
  <c r="E26" i="7"/>
  <c r="J26" i="7"/>
  <c r="E27" i="7"/>
  <c r="J27" i="7"/>
  <c r="E28" i="7"/>
  <c r="J28" i="7"/>
  <c r="E29" i="7"/>
  <c r="J29" i="7"/>
  <c r="E30" i="7"/>
  <c r="J30" i="7"/>
  <c r="E31" i="7"/>
  <c r="J31" i="7"/>
  <c r="E32" i="7"/>
  <c r="J32" i="7"/>
  <c r="E33" i="7"/>
  <c r="J33" i="7"/>
  <c r="E34" i="7"/>
  <c r="J34" i="7"/>
  <c r="E35" i="7"/>
  <c r="J35" i="7"/>
  <c r="E36" i="7"/>
  <c r="J36" i="7"/>
  <c r="E37" i="7"/>
  <c r="J37" i="7"/>
  <c r="E38" i="7"/>
  <c r="J38" i="7"/>
  <c r="E39" i="7"/>
  <c r="J39" i="7"/>
  <c r="E40" i="7"/>
  <c r="J40" i="7"/>
  <c r="E41" i="7"/>
  <c r="J41" i="7"/>
  <c r="E42" i="7"/>
  <c r="J42" i="7"/>
  <c r="E43" i="7"/>
  <c r="J43" i="7"/>
  <c r="E44" i="7"/>
  <c r="J44" i="7"/>
  <c r="E45" i="7"/>
  <c r="J45" i="7"/>
  <c r="E46" i="7"/>
  <c r="J46" i="7"/>
  <c r="E47" i="7"/>
  <c r="J47" i="7"/>
  <c r="E48" i="7"/>
  <c r="J48" i="7"/>
  <c r="E49" i="7"/>
  <c r="J49" i="7"/>
  <c r="E50" i="7"/>
  <c r="J50" i="7"/>
  <c r="E51" i="7"/>
  <c r="J51" i="7"/>
  <c r="E52" i="7"/>
  <c r="J52" i="7"/>
  <c r="E53" i="7"/>
  <c r="J53" i="7"/>
  <c r="E54" i="7"/>
  <c r="J54" i="7"/>
  <c r="E55" i="7"/>
  <c r="J55" i="7"/>
  <c r="E56" i="7"/>
  <c r="J56" i="7"/>
  <c r="G37" i="5" l="1"/>
  <c r="C37" i="5"/>
  <c r="G36" i="5"/>
  <c r="C36" i="5"/>
  <c r="G23" i="5"/>
  <c r="G18" i="5"/>
  <c r="C18" i="5"/>
  <c r="G17" i="5"/>
  <c r="C17" i="5"/>
  <c r="G16" i="5"/>
  <c r="C16" i="5"/>
  <c r="G15" i="5"/>
  <c r="C15" i="5"/>
  <c r="G14" i="5"/>
  <c r="C14" i="5"/>
  <c r="G13" i="5"/>
  <c r="C13" i="5"/>
  <c r="G12" i="5"/>
  <c r="C12" i="5"/>
  <c r="G11" i="5"/>
  <c r="C11" i="5"/>
  <c r="G10" i="5"/>
  <c r="C10" i="5"/>
  <c r="G9" i="5"/>
  <c r="C9" i="5"/>
  <c r="G8" i="5"/>
  <c r="C8" i="5"/>
  <c r="G7" i="5"/>
  <c r="C7" i="5"/>
  <c r="G6" i="5"/>
  <c r="C6" i="5"/>
</calcChain>
</file>

<file path=xl/sharedStrings.xml><?xml version="1.0" encoding="utf-8"?>
<sst xmlns="http://schemas.openxmlformats.org/spreadsheetml/2006/main" count="984" uniqueCount="510">
  <si>
    <t>女</t>
    <rPh sb="0" eb="1">
      <t>オンナ</t>
    </rPh>
    <phoneticPr fontId="2"/>
  </si>
  <si>
    <t>男</t>
    <rPh sb="0" eb="1">
      <t>オトコ</t>
    </rPh>
    <phoneticPr fontId="2"/>
  </si>
  <si>
    <t>総 数</t>
    <rPh sb="0" eb="1">
      <t>フサ</t>
    </rPh>
    <rPh sb="2" eb="3">
      <t>カズ</t>
    </rPh>
    <phoneticPr fontId="2"/>
  </si>
  <si>
    <t>人　口 （人）</t>
    <rPh sb="0" eb="1">
      <t>ヒト</t>
    </rPh>
    <rPh sb="2" eb="3">
      <t>クチ</t>
    </rPh>
    <rPh sb="5" eb="6">
      <t>ニン</t>
    </rPh>
    <phoneticPr fontId="2"/>
  </si>
  <si>
    <t>世 帯 数</t>
    <rPh sb="0" eb="1">
      <t>ヨ</t>
    </rPh>
    <rPh sb="2" eb="3">
      <t>オビ</t>
    </rPh>
    <rPh sb="4" eb="5">
      <t>カズ</t>
    </rPh>
    <phoneticPr fontId="2"/>
  </si>
  <si>
    <t>年 度</t>
    <rPh sb="0" eb="1">
      <t>トシ</t>
    </rPh>
    <rPh sb="2" eb="3">
      <t>ド</t>
    </rPh>
    <phoneticPr fontId="2"/>
  </si>
  <si>
    <t>3月末 現在</t>
    <rPh sb="1" eb="2">
      <t>９ガツ</t>
    </rPh>
    <rPh sb="2" eb="3">
      <t>マツ</t>
    </rPh>
    <rPh sb="4" eb="6">
      <t>ゲンザイ</t>
    </rPh>
    <phoneticPr fontId="2"/>
  </si>
  <si>
    <t>9月末 現在</t>
    <rPh sb="0" eb="2">
      <t>９ガツ</t>
    </rPh>
    <rPh sb="2" eb="3">
      <t>マツ</t>
    </rPh>
    <rPh sb="4" eb="6">
      <t>ゲンザイ</t>
    </rPh>
    <phoneticPr fontId="2"/>
  </si>
  <si>
    <t>資料：住民基本台帳</t>
    <phoneticPr fontId="2"/>
  </si>
  <si>
    <t>令1</t>
    <rPh sb="0" eb="1">
      <t>レイ</t>
    </rPh>
    <phoneticPr fontId="2"/>
  </si>
  <si>
    <t>2-1 住民基本台帳人口</t>
    <rPh sb="4" eb="5">
      <t>ジュウ</t>
    </rPh>
    <rPh sb="5" eb="6">
      <t>ミン</t>
    </rPh>
    <rPh sb="6" eb="7">
      <t>モト</t>
    </rPh>
    <rPh sb="7" eb="8">
      <t>ホン</t>
    </rPh>
    <rPh sb="8" eb="9">
      <t>ダイ</t>
    </rPh>
    <rPh sb="9" eb="10">
      <t>トバリ</t>
    </rPh>
    <rPh sb="10" eb="11">
      <t>ジン</t>
    </rPh>
    <rPh sb="11" eb="12">
      <t>クチ</t>
    </rPh>
    <phoneticPr fontId="2"/>
  </si>
  <si>
    <t>平3</t>
    <rPh sb="0" eb="1">
      <t>ヘイ</t>
    </rPh>
    <phoneticPr fontId="2"/>
  </si>
  <si>
    <t>2-2 年齢別男女別人口</t>
    <rPh sb="4" eb="6">
      <t>ネンレイ</t>
    </rPh>
    <rPh sb="6" eb="7">
      <t>ベツ</t>
    </rPh>
    <rPh sb="7" eb="9">
      <t>ダンジョ</t>
    </rPh>
    <rPh sb="9" eb="10">
      <t>ベツ</t>
    </rPh>
    <rPh sb="10" eb="12">
      <t>ジンコウ</t>
    </rPh>
    <phoneticPr fontId="2"/>
  </si>
  <si>
    <t>年齢</t>
    <rPh sb="0" eb="2">
      <t>ネンレイ</t>
    </rPh>
    <phoneticPr fontId="2"/>
  </si>
  <si>
    <t>計</t>
    <rPh sb="0" eb="1">
      <t>ケイ</t>
    </rPh>
    <phoneticPr fontId="2"/>
  </si>
  <si>
    <t>（令和7年3月31日現在　住民基本台帳による）</t>
    <rPh sb="1" eb="2">
      <t>レイ</t>
    </rPh>
    <rPh sb="2" eb="3">
      <t>ワ</t>
    </rPh>
    <rPh sb="4" eb="5">
      <t>ネン</t>
    </rPh>
    <rPh sb="6" eb="7">
      <t>ガツ</t>
    </rPh>
    <rPh sb="9" eb="10">
      <t>ニチ</t>
    </rPh>
    <rPh sb="10" eb="12">
      <t>ゲンザイ</t>
    </rPh>
    <rPh sb="13" eb="15">
      <t>ジュウミン</t>
    </rPh>
    <rPh sb="15" eb="17">
      <t>キホン</t>
    </rPh>
    <rPh sb="17" eb="19">
      <t>ダイチョウ</t>
    </rPh>
    <phoneticPr fontId="2"/>
  </si>
  <si>
    <r>
      <t>100</t>
    </r>
    <r>
      <rPr>
        <sz val="7"/>
        <rFont val="ＭＳ ゴシック"/>
        <family val="3"/>
        <charset val="128"/>
      </rPr>
      <t>以上</t>
    </r>
    <rPh sb="3" eb="5">
      <t>イジョウ</t>
    </rPh>
    <phoneticPr fontId="2"/>
  </si>
  <si>
    <t>年齢構造指数</t>
    <rPh sb="0" eb="2">
      <t>ネンレイ</t>
    </rPh>
    <rPh sb="2" eb="4">
      <t>コウゾウ</t>
    </rPh>
    <rPh sb="4" eb="6">
      <t>シスウ</t>
    </rPh>
    <phoneticPr fontId="2"/>
  </si>
  <si>
    <r>
      <t>65</t>
    </r>
    <r>
      <rPr>
        <sz val="7"/>
        <rFont val="ＭＳ ゴシック"/>
        <family val="3"/>
        <charset val="128"/>
      </rPr>
      <t>以上</t>
    </r>
    <rPh sb="2" eb="4">
      <t>イジョウ</t>
    </rPh>
    <phoneticPr fontId="2"/>
  </si>
  <si>
    <r>
      <t>15</t>
    </r>
    <r>
      <rPr>
        <sz val="7"/>
        <rFont val="ＭＳ ゴシック"/>
        <family val="3"/>
        <charset val="128"/>
      </rPr>
      <t>未満</t>
    </r>
    <rPh sb="2" eb="4">
      <t>ミマン</t>
    </rPh>
    <phoneticPr fontId="2"/>
  </si>
  <si>
    <r>
      <t>75</t>
    </r>
    <r>
      <rPr>
        <sz val="7"/>
        <rFont val="ＭＳ ゴシック"/>
        <family val="3"/>
        <charset val="128"/>
      </rPr>
      <t>以上</t>
    </r>
    <rPh sb="2" eb="4">
      <t>イジョウ</t>
    </rPh>
    <phoneticPr fontId="2"/>
  </si>
  <si>
    <t>世帯数</t>
    <rPh sb="0" eb="3">
      <t>セタイスウ</t>
    </rPh>
    <phoneticPr fontId="2"/>
  </si>
  <si>
    <t>前波</t>
  </si>
  <si>
    <t>大谷地</t>
  </si>
  <si>
    <t>升形五</t>
  </si>
  <si>
    <t>角沢</t>
  </si>
  <si>
    <t>升形四</t>
  </si>
  <si>
    <t>野際町</t>
  </si>
  <si>
    <t>升形三</t>
  </si>
  <si>
    <t>福田</t>
  </si>
  <si>
    <t>升形下二</t>
  </si>
  <si>
    <t>仁間</t>
  </si>
  <si>
    <t>升形上二</t>
  </si>
  <si>
    <t>本宮２区</t>
  </si>
  <si>
    <t>升形下一</t>
  </si>
  <si>
    <t>本宮１区</t>
  </si>
  <si>
    <t>升形上一</t>
  </si>
  <si>
    <t>玉の木新町</t>
  </si>
  <si>
    <t>長坂</t>
  </si>
  <si>
    <t>玉の木町</t>
  </si>
  <si>
    <t>福宮</t>
  </si>
  <si>
    <t>新松本町</t>
  </si>
  <si>
    <t>宮野</t>
  </si>
  <si>
    <t>松本３区</t>
  </si>
  <si>
    <t>畑</t>
  </si>
  <si>
    <t>松本２区</t>
  </si>
  <si>
    <t>本合海八</t>
  </si>
  <si>
    <t>松本１区</t>
  </si>
  <si>
    <t>本合海七</t>
  </si>
  <si>
    <t>松枝</t>
  </si>
  <si>
    <t>本合海六</t>
  </si>
  <si>
    <t>市野々</t>
  </si>
  <si>
    <t>本合海五</t>
  </si>
  <si>
    <t>休場</t>
  </si>
  <si>
    <t>本合海四</t>
  </si>
  <si>
    <t>柏木山</t>
  </si>
  <si>
    <t>本合海三</t>
  </si>
  <si>
    <t>拓生</t>
  </si>
  <si>
    <t>本合海二</t>
  </si>
  <si>
    <t>二ツ屋</t>
  </si>
  <si>
    <t>本合海一</t>
  </si>
  <si>
    <t>駒場</t>
  </si>
  <si>
    <t>塩野</t>
  </si>
  <si>
    <t>鳥越７区</t>
  </si>
  <si>
    <t>昭和五</t>
  </si>
  <si>
    <t>鳥越６区</t>
  </si>
  <si>
    <t>昭和四</t>
  </si>
  <si>
    <t>鳥越５区</t>
  </si>
  <si>
    <t>昭和三</t>
  </si>
  <si>
    <t>鳥越４区</t>
  </si>
  <si>
    <t>昭和二</t>
  </si>
  <si>
    <t>鳥越３区</t>
  </si>
  <si>
    <t>昭和一</t>
  </si>
  <si>
    <t>鳥越２区</t>
  </si>
  <si>
    <t>赤坂</t>
  </si>
  <si>
    <t>鳥越１区</t>
  </si>
  <si>
    <t>横根山東</t>
  </si>
  <si>
    <t>日の出町</t>
  </si>
  <si>
    <t>横根山</t>
  </si>
  <si>
    <t>南末広町</t>
  </si>
  <si>
    <t>往還新町</t>
  </si>
  <si>
    <t>末広町三区</t>
  </si>
  <si>
    <t>往還</t>
  </si>
  <si>
    <t>末広町二区</t>
  </si>
  <si>
    <t>泉田駅前</t>
  </si>
  <si>
    <t>末広町一区</t>
  </si>
  <si>
    <t>旭通り</t>
  </si>
  <si>
    <t>幸町</t>
  </si>
  <si>
    <t>柏木原</t>
  </si>
  <si>
    <t>金沢七</t>
  </si>
  <si>
    <t>桜通り西</t>
  </si>
  <si>
    <t>金沢六</t>
  </si>
  <si>
    <t>桜通り東</t>
  </si>
  <si>
    <t>金沢五</t>
  </si>
  <si>
    <t>泉田五区</t>
  </si>
  <si>
    <t>金沢四</t>
  </si>
  <si>
    <t>泉田四区</t>
  </si>
  <si>
    <t>金沢三</t>
  </si>
  <si>
    <t>泉田三区</t>
  </si>
  <si>
    <t>金沢二</t>
  </si>
  <si>
    <t>泉田二区</t>
  </si>
  <si>
    <t>金沢一</t>
  </si>
  <si>
    <t>泉田一区</t>
  </si>
  <si>
    <t>金沢新町</t>
  </si>
  <si>
    <t>黒沢</t>
  </si>
  <si>
    <t>下田町</t>
  </si>
  <si>
    <t>吉沢</t>
  </si>
  <si>
    <t>下鉄砲町</t>
  </si>
  <si>
    <t>萩野四</t>
  </si>
  <si>
    <t>上鉄砲町</t>
  </si>
  <si>
    <t>萩野三</t>
  </si>
  <si>
    <t>三吉新町２区</t>
  </si>
  <si>
    <t>萩野二</t>
  </si>
  <si>
    <t>三吉新町１区</t>
  </si>
  <si>
    <t>萩野一</t>
  </si>
  <si>
    <t>下山屋</t>
  </si>
  <si>
    <t>仁田山二</t>
  </si>
  <si>
    <t>上山屋</t>
  </si>
  <si>
    <t>仁田山一</t>
  </si>
  <si>
    <t>大福田</t>
  </si>
  <si>
    <t>二枚橋</t>
  </si>
  <si>
    <t>関屋</t>
  </si>
  <si>
    <t>土内</t>
  </si>
  <si>
    <t>東山町</t>
  </si>
  <si>
    <t>芦沢</t>
  </si>
  <si>
    <t>三吉町</t>
  </si>
  <si>
    <t>清水</t>
  </si>
  <si>
    <t>梨ノ木</t>
  </si>
  <si>
    <t>行政区名</t>
    <rPh sb="0" eb="3">
      <t>ギョウセイク</t>
    </rPh>
    <rPh sb="3" eb="4">
      <t>メイ</t>
    </rPh>
    <phoneticPr fontId="2"/>
  </si>
  <si>
    <t>横町</t>
  </si>
  <si>
    <t>川西３区</t>
  </si>
  <si>
    <t>下北本町</t>
  </si>
  <si>
    <t>川西２区</t>
  </si>
  <si>
    <t>上北本町</t>
  </si>
  <si>
    <t>川西１区</t>
  </si>
  <si>
    <t>柳町</t>
  </si>
  <si>
    <t>上堀端</t>
  </si>
  <si>
    <t>東天町</t>
  </si>
  <si>
    <t>土手の内</t>
  </si>
  <si>
    <t>東町</t>
  </si>
  <si>
    <t>川原町</t>
  </si>
  <si>
    <t>東本町</t>
  </si>
  <si>
    <t>あたご町</t>
  </si>
  <si>
    <t>吉袋</t>
  </si>
  <si>
    <t>下西山</t>
  </si>
  <si>
    <t>住吉町</t>
  </si>
  <si>
    <t>庚申</t>
  </si>
  <si>
    <t>曙町</t>
  </si>
  <si>
    <t>蛇꽩</t>
  </si>
  <si>
    <t>春日町</t>
  </si>
  <si>
    <t>上野</t>
  </si>
  <si>
    <t>駅構内</t>
  </si>
  <si>
    <t>飛田</t>
  </si>
  <si>
    <t>若葉町東</t>
  </si>
  <si>
    <t>新田</t>
  </si>
  <si>
    <t>若葉町中央</t>
  </si>
  <si>
    <t>小桧室団地</t>
  </si>
  <si>
    <t>下沖の町</t>
  </si>
  <si>
    <t>西町</t>
  </si>
  <si>
    <t>上沖の町</t>
  </si>
  <si>
    <t>明倫通り</t>
  </si>
  <si>
    <t>北紙漉町</t>
  </si>
  <si>
    <t>中道町</t>
  </si>
  <si>
    <t>南紙漉町</t>
  </si>
  <si>
    <t>上茶屋町</t>
  </si>
  <si>
    <t>西下名古屋敷</t>
  </si>
  <si>
    <t>茶屋町</t>
  </si>
  <si>
    <t>東下名古屋敷</t>
  </si>
  <si>
    <t>鍛冶町</t>
  </si>
  <si>
    <t>上名古屋敷</t>
  </si>
  <si>
    <t>吉川町</t>
  </si>
  <si>
    <t>御長柄町</t>
  </si>
  <si>
    <t>中山町</t>
  </si>
  <si>
    <t>栄町</t>
  </si>
  <si>
    <t>常葉町三区</t>
  </si>
  <si>
    <t>落合町</t>
  </si>
  <si>
    <t>常葉町二区</t>
  </si>
  <si>
    <t>山片町</t>
  </si>
  <si>
    <t>常葉町一区</t>
  </si>
  <si>
    <t>清水川町</t>
  </si>
  <si>
    <t>下万場町</t>
  </si>
  <si>
    <t>馬喰町</t>
  </si>
  <si>
    <t>上万場町</t>
  </si>
  <si>
    <t>下南本町</t>
  </si>
  <si>
    <t>石川町</t>
  </si>
  <si>
    <t>上南本町</t>
  </si>
  <si>
    <t>三本橋</t>
  </si>
  <si>
    <t>上仲町</t>
  </si>
  <si>
    <t>水上町</t>
  </si>
  <si>
    <t>宮内新町</t>
  </si>
  <si>
    <t>桜馬場</t>
  </si>
  <si>
    <t>千門町３区</t>
  </si>
  <si>
    <t>下神明町</t>
  </si>
  <si>
    <t>千門町２区</t>
  </si>
  <si>
    <t>上神明町</t>
  </si>
  <si>
    <t>千門町１区</t>
  </si>
  <si>
    <t>小泉</t>
  </si>
  <si>
    <t>宮内三</t>
  </si>
  <si>
    <t>中山</t>
  </si>
  <si>
    <t>宮内二</t>
  </si>
  <si>
    <t>一本柳</t>
  </si>
  <si>
    <t>宮内一</t>
  </si>
  <si>
    <t>梅ヶ崎</t>
  </si>
  <si>
    <t>教育センター前</t>
  </si>
  <si>
    <t>月岡</t>
  </si>
  <si>
    <t>御堀端南</t>
  </si>
  <si>
    <t>小月野</t>
  </si>
  <si>
    <t>御堀端西</t>
  </si>
  <si>
    <t>木栄町</t>
  </si>
  <si>
    <t>御堀端東</t>
  </si>
  <si>
    <t>円満寺町</t>
  </si>
  <si>
    <t>下堀端南組</t>
  </si>
  <si>
    <t>泉ケ丘</t>
  </si>
  <si>
    <t>下堀端北組</t>
  </si>
  <si>
    <t>冷水沢</t>
  </si>
  <si>
    <t>泉町</t>
  </si>
  <si>
    <t>滝ノ倉</t>
  </si>
  <si>
    <t>岡崎町</t>
  </si>
  <si>
    <t>上西山</t>
  </si>
  <si>
    <t>下仲町</t>
  </si>
  <si>
    <t>谷地小屋</t>
  </si>
  <si>
    <t>仲町</t>
  </si>
  <si>
    <t>野中</t>
  </si>
  <si>
    <t>大正町</t>
  </si>
  <si>
    <t>中川原</t>
  </si>
  <si>
    <t>桧町二区</t>
  </si>
  <si>
    <t>北新町団地</t>
  </si>
  <si>
    <t>桧町一区</t>
  </si>
  <si>
    <t>北新町</t>
  </si>
  <si>
    <t>川西６区</t>
  </si>
  <si>
    <t>高壇</t>
  </si>
  <si>
    <t>川西５区</t>
  </si>
  <si>
    <t>荒小屋</t>
  </si>
  <si>
    <t>川西４区</t>
  </si>
  <si>
    <t>太田</t>
  </si>
  <si>
    <t>2-3 行政区別人口・世帯数</t>
    <rPh sb="4" eb="7">
      <t>ギョウセイク</t>
    </rPh>
    <rPh sb="7" eb="8">
      <t>ベツ</t>
    </rPh>
    <rPh sb="8" eb="10">
      <t>ジンコウ</t>
    </rPh>
    <rPh sb="11" eb="14">
      <t>セタイスウ</t>
    </rPh>
    <phoneticPr fontId="2"/>
  </si>
  <si>
    <t>2-4 人口動態</t>
    <rPh sb="4" eb="6">
      <t>ジンコウ</t>
    </rPh>
    <rPh sb="6" eb="8">
      <t>ドウタイ</t>
    </rPh>
    <phoneticPr fontId="2"/>
  </si>
  <si>
    <t>年 次</t>
    <rPh sb="2" eb="3">
      <t>ジ</t>
    </rPh>
    <phoneticPr fontId="17"/>
  </si>
  <si>
    <t>９月末　　　　住基人口</t>
    <rPh sb="1" eb="2">
      <t>ガツ</t>
    </rPh>
    <rPh sb="2" eb="3">
      <t>マツ</t>
    </rPh>
    <rPh sb="7" eb="8">
      <t>ジュウ</t>
    </rPh>
    <rPh sb="8" eb="9">
      <t>モト</t>
    </rPh>
    <rPh sb="9" eb="11">
      <t>ジンコウ</t>
    </rPh>
    <phoneticPr fontId="17"/>
  </si>
  <si>
    <t>出 生　（人）</t>
    <rPh sb="0" eb="1">
      <t>デ</t>
    </rPh>
    <rPh sb="2" eb="3">
      <t>ショウ</t>
    </rPh>
    <rPh sb="5" eb="6">
      <t>ニン</t>
    </rPh>
    <phoneticPr fontId="2"/>
  </si>
  <si>
    <t>人口千人当たり出生率</t>
    <rPh sb="0" eb="2">
      <t>ジンコウ</t>
    </rPh>
    <rPh sb="2" eb="4">
      <t>センニン</t>
    </rPh>
    <rPh sb="4" eb="5">
      <t>ア</t>
    </rPh>
    <rPh sb="7" eb="9">
      <t>シュッショウ</t>
    </rPh>
    <rPh sb="9" eb="10">
      <t>リツ</t>
    </rPh>
    <phoneticPr fontId="17"/>
  </si>
  <si>
    <t>死　亡　（人）</t>
    <rPh sb="0" eb="1">
      <t>シ</t>
    </rPh>
    <rPh sb="2" eb="3">
      <t>ボウ</t>
    </rPh>
    <rPh sb="5" eb="6">
      <t>ヒト</t>
    </rPh>
    <phoneticPr fontId="17"/>
  </si>
  <si>
    <t>人口千人当たり死亡率</t>
    <rPh sb="0" eb="2">
      <t>ジンコウ</t>
    </rPh>
    <rPh sb="2" eb="4">
      <t>センニン</t>
    </rPh>
    <rPh sb="4" eb="5">
      <t>ア</t>
    </rPh>
    <rPh sb="7" eb="10">
      <t>シボウリツ</t>
    </rPh>
    <phoneticPr fontId="17"/>
  </si>
  <si>
    <t>自然的　　増減</t>
    <rPh sb="0" eb="3">
      <t>シゼンテキ</t>
    </rPh>
    <rPh sb="5" eb="7">
      <t>ゾウゲン</t>
    </rPh>
    <phoneticPr fontId="17"/>
  </si>
  <si>
    <t xml:space="preserve"> A</t>
    <phoneticPr fontId="17"/>
  </si>
  <si>
    <t>男</t>
    <rPh sb="0" eb="1">
      <t>オトコ</t>
    </rPh>
    <phoneticPr fontId="17"/>
  </si>
  <si>
    <t>女</t>
    <rPh sb="0" eb="1">
      <t>オンナ</t>
    </rPh>
    <phoneticPr fontId="17"/>
  </si>
  <si>
    <r>
      <t xml:space="preserve">計 </t>
    </r>
    <r>
      <rPr>
        <b/>
        <sz val="11"/>
        <rFont val="ＭＳ Ｐゴシック"/>
        <family val="3"/>
        <charset val="128"/>
      </rPr>
      <t>B</t>
    </r>
    <rPh sb="0" eb="1">
      <t>ケイ</t>
    </rPh>
    <phoneticPr fontId="17"/>
  </si>
  <si>
    <t xml:space="preserve"> B/A*1000</t>
    <phoneticPr fontId="17"/>
  </si>
  <si>
    <r>
      <t>計</t>
    </r>
    <r>
      <rPr>
        <b/>
        <sz val="11"/>
        <rFont val="ＭＳ Ｐゴシック"/>
        <family val="3"/>
        <charset val="128"/>
      </rPr>
      <t xml:space="preserve"> C</t>
    </r>
    <rPh sb="0" eb="1">
      <t>ケイ</t>
    </rPh>
    <phoneticPr fontId="17"/>
  </si>
  <si>
    <t xml:space="preserve"> C/A*1000</t>
    <phoneticPr fontId="17"/>
  </si>
  <si>
    <r>
      <t xml:space="preserve">B </t>
    </r>
    <r>
      <rPr>
        <sz val="9"/>
        <rFont val="ＭＳ Ｐゴシック"/>
        <family val="3"/>
        <charset val="128"/>
      </rPr>
      <t xml:space="preserve">- </t>
    </r>
    <r>
      <rPr>
        <b/>
        <sz val="11"/>
        <rFont val="ＭＳ Ｐゴシック"/>
        <family val="3"/>
        <charset val="128"/>
      </rPr>
      <t>C</t>
    </r>
    <phoneticPr fontId="17"/>
  </si>
  <si>
    <t>パーミル</t>
    <phoneticPr fontId="2"/>
  </si>
  <si>
    <t>※出生数及び死亡数は前年１０月１日から当年９月末までの合計</t>
    <rPh sb="1" eb="4">
      <t>シュッショウスウ</t>
    </rPh>
    <rPh sb="4" eb="5">
      <t>オヨ</t>
    </rPh>
    <rPh sb="6" eb="9">
      <t>シボウスウ</t>
    </rPh>
    <rPh sb="10" eb="12">
      <t>ゼンネン</t>
    </rPh>
    <rPh sb="14" eb="15">
      <t>ツキ</t>
    </rPh>
    <rPh sb="16" eb="17">
      <t>ニチ</t>
    </rPh>
    <rPh sb="19" eb="21">
      <t>トウネン</t>
    </rPh>
    <rPh sb="22" eb="23">
      <t>ツキ</t>
    </rPh>
    <rPh sb="23" eb="24">
      <t>マツ</t>
    </rPh>
    <rPh sb="27" eb="29">
      <t>ゴウケイ</t>
    </rPh>
    <phoneticPr fontId="2"/>
  </si>
  <si>
    <t>2-5 社会移動</t>
    <rPh sb="4" eb="6">
      <t>シャカイ</t>
    </rPh>
    <rPh sb="6" eb="8">
      <t>イドウ</t>
    </rPh>
    <phoneticPr fontId="2"/>
  </si>
  <si>
    <r>
      <t xml:space="preserve">転　入 </t>
    </r>
    <r>
      <rPr>
        <b/>
        <sz val="9"/>
        <rFont val="ＭＳ Ｐゴシック"/>
        <family val="3"/>
        <charset val="128"/>
      </rPr>
      <t>A</t>
    </r>
    <r>
      <rPr>
        <sz val="8"/>
        <rFont val="ＭＳ Ｐゴシック"/>
        <family val="3"/>
        <charset val="128"/>
      </rPr>
      <t>　（人）</t>
    </r>
    <rPh sb="0" eb="1">
      <t>テン</t>
    </rPh>
    <rPh sb="2" eb="3">
      <t>イリ</t>
    </rPh>
    <rPh sb="7" eb="8">
      <t>ニン</t>
    </rPh>
    <phoneticPr fontId="2"/>
  </si>
  <si>
    <r>
      <t xml:space="preserve">転　出 </t>
    </r>
    <r>
      <rPr>
        <b/>
        <sz val="9"/>
        <rFont val="ＭＳ Ｐゴシック"/>
        <family val="3"/>
        <charset val="128"/>
      </rPr>
      <t>B</t>
    </r>
    <r>
      <rPr>
        <sz val="9"/>
        <rFont val="ＭＳ Ｐゴシック"/>
        <family val="3"/>
        <charset val="128"/>
      </rPr>
      <t>　（人）</t>
    </r>
    <rPh sb="0" eb="1">
      <t>テン</t>
    </rPh>
    <rPh sb="2" eb="3">
      <t>デ</t>
    </rPh>
    <rPh sb="7" eb="8">
      <t>ニン</t>
    </rPh>
    <phoneticPr fontId="2"/>
  </si>
  <si>
    <r>
      <t>社会的増減計</t>
    </r>
    <r>
      <rPr>
        <sz val="8"/>
        <rFont val="ＭＳ Ｐゴシック"/>
        <family val="3"/>
        <charset val="128"/>
      </rPr>
      <t>（人）</t>
    </r>
    <rPh sb="0" eb="3">
      <t>シャカイテキ</t>
    </rPh>
    <rPh sb="7" eb="8">
      <t>ニン</t>
    </rPh>
    <phoneticPr fontId="2"/>
  </si>
  <si>
    <r>
      <t>９月末  住基人口（</t>
    </r>
    <r>
      <rPr>
        <sz val="8"/>
        <rFont val="ＭＳ Ｐゴシック"/>
        <family val="3"/>
        <charset val="128"/>
      </rPr>
      <t>人）</t>
    </r>
    <rPh sb="1" eb="2">
      <t>ガツ</t>
    </rPh>
    <rPh sb="2" eb="3">
      <t>マツ</t>
    </rPh>
    <rPh sb="10" eb="11">
      <t>ニン</t>
    </rPh>
    <phoneticPr fontId="2"/>
  </si>
  <si>
    <t>人口千人当  り増減率  （ﾊﾟｰﾐﾙ）</t>
    <rPh sb="0" eb="2">
      <t>ジンコウ</t>
    </rPh>
    <rPh sb="2" eb="4">
      <t>センニン</t>
    </rPh>
    <rPh sb="4" eb="5">
      <t>アタ</t>
    </rPh>
    <phoneticPr fontId="2"/>
  </si>
  <si>
    <t>年 次</t>
    <rPh sb="0" eb="1">
      <t>トシ</t>
    </rPh>
    <rPh sb="2" eb="3">
      <t>ジ</t>
    </rPh>
    <phoneticPr fontId="2"/>
  </si>
  <si>
    <t>県内から</t>
    <rPh sb="0" eb="2">
      <t>ケンナイ</t>
    </rPh>
    <phoneticPr fontId="2"/>
  </si>
  <si>
    <t>県外から</t>
    <rPh sb="0" eb="2">
      <t>ケンガイ</t>
    </rPh>
    <phoneticPr fontId="2"/>
  </si>
  <si>
    <t>県内へ</t>
    <rPh sb="0" eb="2">
      <t>ケンナイ</t>
    </rPh>
    <phoneticPr fontId="2"/>
  </si>
  <si>
    <t>県外へ</t>
    <rPh sb="0" eb="2">
      <t>ケンガイ</t>
    </rPh>
    <phoneticPr fontId="2"/>
  </si>
  <si>
    <t>C = A - B</t>
    <phoneticPr fontId="2"/>
  </si>
  <si>
    <t>県内分</t>
    <rPh sb="0" eb="2">
      <t>ケンナイ</t>
    </rPh>
    <rPh sb="2" eb="3">
      <t>ブン</t>
    </rPh>
    <phoneticPr fontId="2"/>
  </si>
  <si>
    <t>県外分</t>
    <rPh sb="0" eb="2">
      <t>ケンガイ</t>
    </rPh>
    <rPh sb="2" eb="3">
      <t>ブン</t>
    </rPh>
    <phoneticPr fontId="2"/>
  </si>
  <si>
    <t>D</t>
    <phoneticPr fontId="2"/>
  </si>
  <si>
    <t>C/D*1000</t>
    <phoneticPr fontId="2"/>
  </si>
  <si>
    <t>※住基法改正に伴い、平成24年7月9日から外国人住民を含む</t>
    <phoneticPr fontId="2"/>
  </si>
  <si>
    <t>2-6 人口と世帯数（推計）　１０月１日現在</t>
    <rPh sb="9" eb="10">
      <t>カズ</t>
    </rPh>
    <rPh sb="11" eb="13">
      <t>スイケイ</t>
    </rPh>
    <phoneticPr fontId="17"/>
  </si>
  <si>
    <t>資料：「山形県の人口と世帯数」による推計人口</t>
    <rPh sb="0" eb="2">
      <t>シリョウ</t>
    </rPh>
    <rPh sb="18" eb="20">
      <t>スイケイ</t>
    </rPh>
    <rPh sb="20" eb="22">
      <t>ジンコウ</t>
    </rPh>
    <phoneticPr fontId="17"/>
  </si>
  <si>
    <r>
      <t xml:space="preserve"> *</t>
    </r>
    <r>
      <rPr>
        <sz val="8"/>
        <rFont val="ＭＳ ゴシック"/>
        <family val="3"/>
        <charset val="128"/>
      </rPr>
      <t>は国勢調査による　面積は各年の固定資産概要調書による</t>
    </r>
    <phoneticPr fontId="17"/>
  </si>
  <si>
    <t>年　次</t>
    <rPh sb="0" eb="1">
      <t>トシ</t>
    </rPh>
    <rPh sb="2" eb="3">
      <t>ジ</t>
    </rPh>
    <phoneticPr fontId="17"/>
  </si>
  <si>
    <t>国勢調査</t>
    <rPh sb="0" eb="2">
      <t>コクセイ</t>
    </rPh>
    <rPh sb="2" eb="4">
      <t>チョウサ</t>
    </rPh>
    <phoneticPr fontId="17"/>
  </si>
  <si>
    <t>西暦年</t>
    <rPh sb="2" eb="3">
      <t>ネン</t>
    </rPh>
    <phoneticPr fontId="17"/>
  </si>
  <si>
    <t>人口</t>
  </si>
  <si>
    <t>男</t>
  </si>
  <si>
    <t>女</t>
  </si>
  <si>
    <t>世帯数</t>
  </si>
  <si>
    <t>世帯人員</t>
  </si>
  <si>
    <t>面積</t>
  </si>
  <si>
    <t>人口密度</t>
  </si>
  <si>
    <t>人</t>
    <phoneticPr fontId="17"/>
  </si>
  <si>
    <t>人</t>
    <rPh sb="0" eb="1">
      <t>ニン</t>
    </rPh>
    <phoneticPr fontId="2"/>
  </si>
  <si>
    <t>人</t>
    <rPh sb="0" eb="1">
      <t>ニン</t>
    </rPh>
    <phoneticPr fontId="17"/>
  </si>
  <si>
    <t>世帯</t>
    <phoneticPr fontId="17"/>
  </si>
  <si>
    <t>人/世帯</t>
  </si>
  <si>
    <t>平方km</t>
    <rPh sb="0" eb="2">
      <t>ヘイホウ</t>
    </rPh>
    <phoneticPr fontId="17"/>
  </si>
  <si>
    <t>人/平方Km</t>
  </si>
  <si>
    <t>昭61</t>
    <rPh sb="0" eb="1">
      <t>ショウ</t>
    </rPh>
    <phoneticPr fontId="17"/>
  </si>
  <si>
    <t>平1</t>
    <rPh sb="0" eb="1">
      <t>ヘイ</t>
    </rPh>
    <phoneticPr fontId="17"/>
  </si>
  <si>
    <t>*</t>
    <phoneticPr fontId="17"/>
  </si>
  <si>
    <t>令1</t>
    <rPh sb="0" eb="1">
      <t>レイ</t>
    </rPh>
    <phoneticPr fontId="17"/>
  </si>
  <si>
    <t>　　※この推計は、国勢調査人口及び世帯数を基礎とし、これに住民基本台帳及び外国人登録法に基づく増減数を加減して行ったもの</t>
    <rPh sb="5" eb="7">
      <t>スイケイ</t>
    </rPh>
    <rPh sb="9" eb="11">
      <t>コクセイ</t>
    </rPh>
    <rPh sb="11" eb="13">
      <t>チョウサ</t>
    </rPh>
    <rPh sb="13" eb="15">
      <t>ジンコウ</t>
    </rPh>
    <rPh sb="15" eb="16">
      <t>オヨ</t>
    </rPh>
    <rPh sb="17" eb="20">
      <t>セタイスウ</t>
    </rPh>
    <rPh sb="21" eb="23">
      <t>キソ</t>
    </rPh>
    <rPh sb="29" eb="31">
      <t>ジュウミン</t>
    </rPh>
    <rPh sb="31" eb="33">
      <t>キホン</t>
    </rPh>
    <rPh sb="33" eb="35">
      <t>ダイチョウ</t>
    </rPh>
    <rPh sb="35" eb="36">
      <t>オヨ</t>
    </rPh>
    <rPh sb="37" eb="39">
      <t>ガイコク</t>
    </rPh>
    <rPh sb="39" eb="40">
      <t>ジン</t>
    </rPh>
    <rPh sb="40" eb="43">
      <t>トウロクホウ</t>
    </rPh>
    <phoneticPr fontId="17"/>
  </si>
  <si>
    <t>　</t>
    <phoneticPr fontId="17"/>
  </si>
  <si>
    <t>2-7 国勢調査人口・世帯数</t>
    <rPh sb="4" eb="6">
      <t>コクセイ</t>
    </rPh>
    <rPh sb="6" eb="8">
      <t>チョウサ</t>
    </rPh>
    <rPh sb="8" eb="10">
      <t>ジンコウ</t>
    </rPh>
    <rPh sb="11" eb="14">
      <t>セタイスウ</t>
    </rPh>
    <phoneticPr fontId="2"/>
  </si>
  <si>
    <t>資料：国勢調査</t>
    <phoneticPr fontId="2"/>
  </si>
  <si>
    <t>調 査 年</t>
    <rPh sb="0" eb="1">
      <t>チョウ</t>
    </rPh>
    <rPh sb="2" eb="3">
      <t>サ</t>
    </rPh>
    <rPh sb="4" eb="5">
      <t>ネン</t>
    </rPh>
    <phoneticPr fontId="2"/>
  </si>
  <si>
    <r>
      <t xml:space="preserve">戸 数  </t>
    </r>
    <r>
      <rPr>
        <sz val="7"/>
        <rFont val="ＭＳ Ｐゴシック"/>
        <family val="3"/>
        <charset val="128"/>
      </rPr>
      <t>または</t>
    </r>
    <r>
      <rPr>
        <sz val="9"/>
        <rFont val="ＭＳ Ｐゴシック"/>
        <family val="3"/>
        <charset val="128"/>
      </rPr>
      <t>　世 帯 数</t>
    </r>
    <rPh sb="0" eb="1">
      <t>ト</t>
    </rPh>
    <rPh sb="2" eb="3">
      <t>カズ</t>
    </rPh>
    <rPh sb="9" eb="10">
      <t>ヨ</t>
    </rPh>
    <rPh sb="11" eb="12">
      <t>オビ</t>
    </rPh>
    <rPh sb="13" eb="14">
      <t>カズ</t>
    </rPh>
    <phoneticPr fontId="2"/>
  </si>
  <si>
    <t>人　口　（人）</t>
    <rPh sb="0" eb="1">
      <t>ヒト</t>
    </rPh>
    <rPh sb="2" eb="3">
      <t>クチ</t>
    </rPh>
    <rPh sb="5" eb="6">
      <t>ニン</t>
    </rPh>
    <phoneticPr fontId="2"/>
  </si>
  <si>
    <t>世帯人員</t>
    <rPh sb="0" eb="2">
      <t>セタイ</t>
    </rPh>
    <rPh sb="2" eb="4">
      <t>ジンイン</t>
    </rPh>
    <phoneticPr fontId="2"/>
  </si>
  <si>
    <t>対前回増減率　(%)</t>
    <rPh sb="0" eb="1">
      <t>タイ</t>
    </rPh>
    <rPh sb="1" eb="3">
      <t>ゼンカイ</t>
    </rPh>
    <rPh sb="3" eb="5">
      <t>ゾウゲン</t>
    </rPh>
    <rPh sb="5" eb="6">
      <t>リツ</t>
    </rPh>
    <phoneticPr fontId="2"/>
  </si>
  <si>
    <t>人／世帯</t>
    <rPh sb="0" eb="1">
      <t>ニン</t>
    </rPh>
    <rPh sb="2" eb="4">
      <t>セタイ</t>
    </rPh>
    <phoneticPr fontId="2"/>
  </si>
  <si>
    <t>世 帯</t>
    <rPh sb="0" eb="1">
      <t>ヨ</t>
    </rPh>
    <rPh sb="2" eb="3">
      <t>オビ</t>
    </rPh>
    <phoneticPr fontId="2"/>
  </si>
  <si>
    <t>人 口</t>
    <rPh sb="0" eb="1">
      <t>ヒト</t>
    </rPh>
    <rPh sb="2" eb="3">
      <t>クチ</t>
    </rPh>
    <phoneticPr fontId="2"/>
  </si>
  <si>
    <t>大正　9年</t>
    <rPh sb="0" eb="2">
      <t>タイショウ</t>
    </rPh>
    <rPh sb="4" eb="5">
      <t>ネン</t>
    </rPh>
    <phoneticPr fontId="2"/>
  </si>
  <si>
    <t>－</t>
    <phoneticPr fontId="2"/>
  </si>
  <si>
    <t>大正14年</t>
    <rPh sb="0" eb="2">
      <t>タイショウ</t>
    </rPh>
    <rPh sb="4" eb="5">
      <t>ネン</t>
    </rPh>
    <phoneticPr fontId="2"/>
  </si>
  <si>
    <t>昭和　5年</t>
    <rPh sb="0" eb="2">
      <t>ショウワ</t>
    </rPh>
    <rPh sb="4" eb="5">
      <t>ネン</t>
    </rPh>
    <phoneticPr fontId="2"/>
  </si>
  <si>
    <t>昭和10年</t>
    <rPh sb="0" eb="2">
      <t>ショウワ</t>
    </rPh>
    <rPh sb="4" eb="5">
      <t>ネン</t>
    </rPh>
    <phoneticPr fontId="2"/>
  </si>
  <si>
    <t>昭和15年</t>
    <rPh sb="0" eb="2">
      <t>ショウワ</t>
    </rPh>
    <rPh sb="4" eb="5">
      <t>ネン</t>
    </rPh>
    <phoneticPr fontId="2"/>
  </si>
  <si>
    <t>昭和20年</t>
    <rPh sb="0" eb="2">
      <t>ショウワ</t>
    </rPh>
    <rPh sb="4" eb="5">
      <t>ネン</t>
    </rPh>
    <phoneticPr fontId="2"/>
  </si>
  <si>
    <t>昭和25年</t>
    <rPh sb="0" eb="2">
      <t>ショウワ</t>
    </rPh>
    <rPh sb="4" eb="5">
      <t>ネン</t>
    </rPh>
    <phoneticPr fontId="2"/>
  </si>
  <si>
    <t>萩野村</t>
    <rPh sb="0" eb="2">
      <t>ハギノ</t>
    </rPh>
    <rPh sb="2" eb="3">
      <t>ムラ</t>
    </rPh>
    <phoneticPr fontId="2"/>
  </si>
  <si>
    <t>-</t>
    <phoneticPr fontId="2"/>
  </si>
  <si>
    <t>八向村</t>
    <rPh sb="0" eb="1">
      <t>ヤ</t>
    </rPh>
    <rPh sb="1" eb="2">
      <t>ム</t>
    </rPh>
    <rPh sb="2" eb="3">
      <t>ムラ</t>
    </rPh>
    <phoneticPr fontId="2"/>
  </si>
  <si>
    <t>昭和30年</t>
    <rPh sb="0" eb="2">
      <t>ショウワ</t>
    </rPh>
    <rPh sb="4" eb="5">
      <t>ネン</t>
    </rPh>
    <phoneticPr fontId="2"/>
  </si>
  <si>
    <t>昭和35年</t>
    <rPh sb="0" eb="2">
      <t>ショウワ</t>
    </rPh>
    <rPh sb="4" eb="5">
      <t>ネン</t>
    </rPh>
    <phoneticPr fontId="2"/>
  </si>
  <si>
    <t>昭和40年</t>
    <rPh sb="0" eb="2">
      <t>ショウワ</t>
    </rPh>
    <rPh sb="4" eb="5">
      <t>ネン</t>
    </rPh>
    <phoneticPr fontId="2"/>
  </si>
  <si>
    <t>昭和45年</t>
    <rPh sb="0" eb="2">
      <t>ショウワ</t>
    </rPh>
    <rPh sb="4" eb="5">
      <t>ネン</t>
    </rPh>
    <phoneticPr fontId="2"/>
  </si>
  <si>
    <t>昭和50年</t>
    <rPh sb="0" eb="2">
      <t>ショウワ</t>
    </rPh>
    <rPh sb="4" eb="5">
      <t>ネン</t>
    </rPh>
    <phoneticPr fontId="2"/>
  </si>
  <si>
    <t>昭和55年</t>
    <rPh sb="0" eb="2">
      <t>ショウワ</t>
    </rPh>
    <rPh sb="4" eb="5">
      <t>ネン</t>
    </rPh>
    <phoneticPr fontId="2"/>
  </si>
  <si>
    <t>昭和60年</t>
    <rPh sb="0" eb="2">
      <t>ショウワ</t>
    </rPh>
    <rPh sb="4" eb="5">
      <t>ネン</t>
    </rPh>
    <phoneticPr fontId="2"/>
  </si>
  <si>
    <t>平成　2年</t>
    <rPh sb="0" eb="2">
      <t>ヘイセイ</t>
    </rPh>
    <rPh sb="4" eb="5">
      <t>ネン</t>
    </rPh>
    <phoneticPr fontId="2"/>
  </si>
  <si>
    <t>平成　7年</t>
    <rPh sb="0" eb="2">
      <t>ヘイセイ</t>
    </rPh>
    <rPh sb="4" eb="5">
      <t>ネン</t>
    </rPh>
    <phoneticPr fontId="2"/>
  </si>
  <si>
    <t>平成12年</t>
    <rPh sb="0" eb="2">
      <t>ヘイセイ</t>
    </rPh>
    <rPh sb="4" eb="5">
      <t>ネン</t>
    </rPh>
    <phoneticPr fontId="2"/>
  </si>
  <si>
    <t>平成17年</t>
    <rPh sb="0" eb="2">
      <t>ヘイセイ</t>
    </rPh>
    <rPh sb="4" eb="5">
      <t>ネン</t>
    </rPh>
    <phoneticPr fontId="2"/>
  </si>
  <si>
    <t>平成22年</t>
    <rPh sb="0" eb="2">
      <t>ヘイセイ</t>
    </rPh>
    <rPh sb="4" eb="5">
      <t>ネン</t>
    </rPh>
    <phoneticPr fontId="2"/>
  </si>
  <si>
    <t>平成27年</t>
    <rPh sb="0" eb="2">
      <t>ヘイセイ</t>
    </rPh>
    <rPh sb="4" eb="5">
      <t>ネン</t>
    </rPh>
    <phoneticPr fontId="2"/>
  </si>
  <si>
    <t>令和 2年</t>
    <rPh sb="0" eb="2">
      <t>レイワ</t>
    </rPh>
    <rPh sb="4" eb="5">
      <t>ネン</t>
    </rPh>
    <phoneticPr fontId="2"/>
  </si>
  <si>
    <t>単位：人</t>
    <phoneticPr fontId="2"/>
  </si>
  <si>
    <t xml:space="preserve">  年    次</t>
    <rPh sb="2" eb="8">
      <t>ネンジ</t>
    </rPh>
    <phoneticPr fontId="2"/>
  </si>
  <si>
    <t>総  数</t>
    <rPh sb="0" eb="4">
      <t>ソウスウ</t>
    </rPh>
    <phoneticPr fontId="2"/>
  </si>
  <si>
    <t>0～4歳</t>
    <rPh sb="3" eb="4">
      <t>サイ</t>
    </rPh>
    <phoneticPr fontId="2"/>
  </si>
  <si>
    <t>5～9歳</t>
    <rPh sb="3" eb="4">
      <t>サイ</t>
    </rPh>
    <phoneticPr fontId="2"/>
  </si>
  <si>
    <t>10～14歳</t>
    <rPh sb="5" eb="6">
      <t>サイ</t>
    </rPh>
    <phoneticPr fontId="2"/>
  </si>
  <si>
    <t>15～19歳</t>
    <rPh sb="5" eb="6">
      <t>サイ</t>
    </rPh>
    <phoneticPr fontId="2"/>
  </si>
  <si>
    <t>20～24歳</t>
    <rPh sb="5" eb="6">
      <t>サイ</t>
    </rPh>
    <phoneticPr fontId="2"/>
  </si>
  <si>
    <t>25～29歳</t>
    <rPh sb="5" eb="6">
      <t>サイ</t>
    </rPh>
    <phoneticPr fontId="2"/>
  </si>
  <si>
    <t>30～34歳</t>
    <rPh sb="5" eb="6">
      <t>サイ</t>
    </rPh>
    <phoneticPr fontId="2"/>
  </si>
  <si>
    <t>35～39歳</t>
    <rPh sb="5" eb="6">
      <t>サイ</t>
    </rPh>
    <phoneticPr fontId="2"/>
  </si>
  <si>
    <t>40～44歳</t>
    <rPh sb="5" eb="6">
      <t>サイ</t>
    </rPh>
    <phoneticPr fontId="2"/>
  </si>
  <si>
    <t>45～49歳</t>
    <rPh sb="5" eb="6">
      <t>サイ</t>
    </rPh>
    <phoneticPr fontId="2"/>
  </si>
  <si>
    <t>50～54歳</t>
    <rPh sb="5" eb="6">
      <t>サイ</t>
    </rPh>
    <phoneticPr fontId="2"/>
  </si>
  <si>
    <t>55～59歳</t>
    <rPh sb="5" eb="6">
      <t>サイ</t>
    </rPh>
    <phoneticPr fontId="2"/>
  </si>
  <si>
    <t>60～64歳</t>
    <rPh sb="5" eb="6">
      <t>サイ</t>
    </rPh>
    <phoneticPr fontId="2"/>
  </si>
  <si>
    <t>65～69歳</t>
    <rPh sb="5" eb="6">
      <t>サイ</t>
    </rPh>
    <phoneticPr fontId="2"/>
  </si>
  <si>
    <t>70～74歳</t>
    <rPh sb="5" eb="6">
      <t>サイ</t>
    </rPh>
    <phoneticPr fontId="2"/>
  </si>
  <si>
    <t>75～79歳</t>
    <rPh sb="5" eb="6">
      <t>サイ</t>
    </rPh>
    <phoneticPr fontId="2"/>
  </si>
  <si>
    <t>80～84歳</t>
    <rPh sb="5" eb="6">
      <t>サイ</t>
    </rPh>
    <phoneticPr fontId="2"/>
  </si>
  <si>
    <t>85歳以上</t>
    <rPh sb="2" eb="3">
      <t>サイ</t>
    </rPh>
    <rPh sb="3" eb="5">
      <t>イジョウ</t>
    </rPh>
    <phoneticPr fontId="2"/>
  </si>
  <si>
    <t>総数</t>
    <rPh sb="0" eb="2">
      <t>ソウスウ</t>
    </rPh>
    <phoneticPr fontId="2"/>
  </si>
  <si>
    <t>昭和40</t>
    <rPh sb="0" eb="2">
      <t>ショウワ</t>
    </rPh>
    <phoneticPr fontId="2"/>
  </si>
  <si>
    <t>平成 2 年</t>
    <rPh sb="0" eb="2">
      <t>ヘイセイ</t>
    </rPh>
    <rPh sb="5" eb="6">
      <t>ネン</t>
    </rPh>
    <phoneticPr fontId="2"/>
  </si>
  <si>
    <t>※12年総数には
年齢不詳を含む</t>
    <rPh sb="5" eb="6">
      <t>スウ</t>
    </rPh>
    <phoneticPr fontId="2"/>
  </si>
  <si>
    <t>※17年総数には
年齢不詳を含む</t>
    <rPh sb="3" eb="4">
      <t>ネン</t>
    </rPh>
    <rPh sb="4" eb="6">
      <t>ソウスウ</t>
    </rPh>
    <rPh sb="9" eb="11">
      <t>ネンレイ</t>
    </rPh>
    <rPh sb="11" eb="13">
      <t>フショウ</t>
    </rPh>
    <rPh sb="14" eb="15">
      <t>フク</t>
    </rPh>
    <phoneticPr fontId="2"/>
  </si>
  <si>
    <t>※22年総数には
年齢不詳を含む</t>
    <rPh sb="3" eb="4">
      <t>ネン</t>
    </rPh>
    <rPh sb="4" eb="6">
      <t>ソウスウ</t>
    </rPh>
    <rPh sb="9" eb="11">
      <t>ネンレイ</t>
    </rPh>
    <rPh sb="11" eb="13">
      <t>フショウ</t>
    </rPh>
    <rPh sb="14" eb="15">
      <t>フク</t>
    </rPh>
    <phoneticPr fontId="2"/>
  </si>
  <si>
    <t>※27年総数には
年齢不詳を含む</t>
    <rPh sb="3" eb="4">
      <t>ネン</t>
    </rPh>
    <rPh sb="4" eb="6">
      <t>ソウスウ</t>
    </rPh>
    <rPh sb="9" eb="11">
      <t>ネンレイ</t>
    </rPh>
    <rPh sb="11" eb="13">
      <t>フショウ</t>
    </rPh>
    <rPh sb="14" eb="15">
      <t>フク</t>
    </rPh>
    <phoneticPr fontId="2"/>
  </si>
  <si>
    <t>令和 2 年</t>
    <rPh sb="0" eb="2">
      <t>レイワ</t>
    </rPh>
    <rPh sb="5" eb="6">
      <t>ネン</t>
    </rPh>
    <phoneticPr fontId="2"/>
  </si>
  <si>
    <t>※2年総数には
年齢不詳を含む</t>
    <rPh sb="2" eb="3">
      <t>ネン</t>
    </rPh>
    <rPh sb="3" eb="5">
      <t>ソウスウ</t>
    </rPh>
    <rPh sb="8" eb="10">
      <t>ネンレイ</t>
    </rPh>
    <rPh sb="10" eb="12">
      <t>フショウ</t>
    </rPh>
    <rPh sb="13" eb="14">
      <t>フク</t>
    </rPh>
    <phoneticPr fontId="2"/>
  </si>
  <si>
    <t>2-8 国勢調査年齢別人口（５歳階級）</t>
    <rPh sb="4" eb="6">
      <t>コクセイ</t>
    </rPh>
    <rPh sb="6" eb="8">
      <t>チョウサ</t>
    </rPh>
    <rPh sb="8" eb="10">
      <t>ネンレイ</t>
    </rPh>
    <phoneticPr fontId="2"/>
  </si>
  <si>
    <t>2-9 労働力状態（年齢１５歳以上）人口</t>
    <rPh sb="4" eb="7">
      <t>ロウドウリョク</t>
    </rPh>
    <rPh sb="7" eb="9">
      <t>ジョウタイ</t>
    </rPh>
    <rPh sb="10" eb="12">
      <t>ネンレイ</t>
    </rPh>
    <rPh sb="14" eb="15">
      <t>サイ</t>
    </rPh>
    <rPh sb="15" eb="17">
      <t>イジョウ</t>
    </rPh>
    <rPh sb="18" eb="20">
      <t>ジンコウ</t>
    </rPh>
    <phoneticPr fontId="2"/>
  </si>
  <si>
    <t>資料：国勢調査</t>
    <rPh sb="0" eb="2">
      <t>シリョウ</t>
    </rPh>
    <rPh sb="3" eb="5">
      <t>コクセイ</t>
    </rPh>
    <rPh sb="5" eb="7">
      <t>チョウサ</t>
    </rPh>
    <phoneticPr fontId="2"/>
  </si>
  <si>
    <r>
      <t>労働力人口</t>
    </r>
    <r>
      <rPr>
        <sz val="8"/>
        <rFont val="ＭＳ Ｐゴシック"/>
        <family val="3"/>
        <charset val="128"/>
      </rPr>
      <t xml:space="preserve"> 　(人）</t>
    </r>
    <rPh sb="0" eb="3">
      <t>ロウドウリョク</t>
    </rPh>
    <rPh sb="3" eb="5">
      <t>ジンコウ</t>
    </rPh>
    <rPh sb="8" eb="9">
      <t>ニン</t>
    </rPh>
    <phoneticPr fontId="2"/>
  </si>
  <si>
    <t>非労働力人口</t>
    <rPh sb="0" eb="1">
      <t>ヒ</t>
    </rPh>
    <rPh sb="1" eb="3">
      <t>ロウドウ</t>
    </rPh>
    <rPh sb="3" eb="4">
      <t>チカラ</t>
    </rPh>
    <rPh sb="4" eb="6">
      <t>ジンコウ</t>
    </rPh>
    <phoneticPr fontId="2"/>
  </si>
  <si>
    <t>不詳</t>
    <rPh sb="0" eb="2">
      <t>フショウ</t>
    </rPh>
    <phoneticPr fontId="2"/>
  </si>
  <si>
    <t>年次</t>
    <rPh sb="0" eb="2">
      <t>ネンジ</t>
    </rPh>
    <phoneticPr fontId="2"/>
  </si>
  <si>
    <t>就業者</t>
    <rPh sb="0" eb="3">
      <t>シュウギョウシャ</t>
    </rPh>
    <phoneticPr fontId="2"/>
  </si>
  <si>
    <t>失業者</t>
    <rPh sb="0" eb="3">
      <t>シツギョウシャ</t>
    </rPh>
    <phoneticPr fontId="2"/>
  </si>
  <si>
    <t>平成 7 年</t>
    <rPh sb="0" eb="2">
      <t>ヘイセイ</t>
    </rPh>
    <rPh sb="5" eb="6">
      <t>ネン</t>
    </rPh>
    <phoneticPr fontId="2"/>
  </si>
  <si>
    <t>平成7年</t>
    <rPh sb="0" eb="2">
      <t>ヘイセイ</t>
    </rPh>
    <rPh sb="3" eb="4">
      <t>ネン</t>
    </rPh>
    <phoneticPr fontId="2"/>
  </si>
  <si>
    <t>平成 17年</t>
    <rPh sb="0" eb="2">
      <t>ヘイセイ</t>
    </rPh>
    <rPh sb="5" eb="6">
      <t>ネン</t>
    </rPh>
    <phoneticPr fontId="2"/>
  </si>
  <si>
    <t>平成 22年</t>
    <rPh sb="0" eb="2">
      <t>ヘイセイ</t>
    </rPh>
    <rPh sb="5" eb="6">
      <t>ネン</t>
    </rPh>
    <phoneticPr fontId="2"/>
  </si>
  <si>
    <t>平成 27年</t>
    <rPh sb="0" eb="2">
      <t>ヘイセイ</t>
    </rPh>
    <rPh sb="5" eb="6">
      <t>ネン</t>
    </rPh>
    <phoneticPr fontId="2"/>
  </si>
  <si>
    <t>令和2年</t>
    <rPh sb="0" eb="2">
      <t>レイワ</t>
    </rPh>
    <rPh sb="3" eb="4">
      <t>ネン</t>
    </rPh>
    <phoneticPr fontId="2"/>
  </si>
  <si>
    <t>2-10 年齢（３区分）別人口</t>
    <rPh sb="5" eb="7">
      <t>ネンレイ</t>
    </rPh>
    <rPh sb="9" eb="11">
      <t>クブン</t>
    </rPh>
    <rPh sb="12" eb="13">
      <t>ベツ</t>
    </rPh>
    <rPh sb="13" eb="15">
      <t>ジンコウ</t>
    </rPh>
    <phoneticPr fontId="2"/>
  </si>
  <si>
    <t>※H12・H17・H22年・H27の総人口には年齢不詳を含む</t>
    <rPh sb="12" eb="13">
      <t>ネン</t>
    </rPh>
    <rPh sb="18" eb="19">
      <t>ソウ</t>
    </rPh>
    <rPh sb="19" eb="21">
      <t>ジンコウ</t>
    </rPh>
    <rPh sb="23" eb="25">
      <t>ネンレイ</t>
    </rPh>
    <rPh sb="25" eb="27">
      <t>フショウ</t>
    </rPh>
    <rPh sb="28" eb="29">
      <t>フク</t>
    </rPh>
    <phoneticPr fontId="2"/>
  </si>
  <si>
    <t>幼少年齢人口　　　　　　　　　　　　　（0～14歳）</t>
    <rPh sb="0" eb="2">
      <t>ヨウショウ</t>
    </rPh>
    <rPh sb="2" eb="4">
      <t>ネンレイ</t>
    </rPh>
    <rPh sb="4" eb="6">
      <t>ジンコウ</t>
    </rPh>
    <rPh sb="24" eb="25">
      <t>サイ</t>
    </rPh>
    <phoneticPr fontId="2"/>
  </si>
  <si>
    <t>生産年齢人口　　　　　　　　　　　　（15～64歳）</t>
    <rPh sb="0" eb="2">
      <t>セイサン</t>
    </rPh>
    <rPh sb="2" eb="4">
      <t>ネンレイ</t>
    </rPh>
    <rPh sb="4" eb="6">
      <t>ジンコウ</t>
    </rPh>
    <rPh sb="24" eb="25">
      <t>サイ</t>
    </rPh>
    <phoneticPr fontId="2"/>
  </si>
  <si>
    <t>老齢人口　　　　　　　　　　　　　　　（65歳以上）</t>
    <rPh sb="0" eb="2">
      <t>ロウレイ</t>
    </rPh>
    <rPh sb="2" eb="4">
      <t>ジンコウ</t>
    </rPh>
    <rPh sb="22" eb="23">
      <t>サイ</t>
    </rPh>
    <rPh sb="23" eb="25">
      <t>イジョウ</t>
    </rPh>
    <phoneticPr fontId="2"/>
  </si>
  <si>
    <t>総人口</t>
    <rPh sb="0" eb="1">
      <t>ソウ</t>
    </rPh>
    <rPh sb="1" eb="3">
      <t>ジンコウ</t>
    </rPh>
    <phoneticPr fontId="2"/>
  </si>
  <si>
    <t>平成 2年</t>
    <rPh sb="0" eb="2">
      <t>ヘイセイ</t>
    </rPh>
    <rPh sb="4" eb="5">
      <t>ネン</t>
    </rPh>
    <phoneticPr fontId="2"/>
  </si>
  <si>
    <t>平成2年</t>
    <rPh sb="0" eb="2">
      <t>ヘイセイ</t>
    </rPh>
    <rPh sb="3" eb="4">
      <t>ネン</t>
    </rPh>
    <phoneticPr fontId="2"/>
  </si>
  <si>
    <t>平成 7年</t>
    <rPh sb="0" eb="2">
      <t>ヘイセイ</t>
    </rPh>
    <rPh sb="4" eb="5">
      <t>ネン</t>
    </rPh>
    <phoneticPr fontId="2"/>
  </si>
  <si>
    <t>2-11 世帯人員別世帯数・世帯人員</t>
    <rPh sb="5" eb="7">
      <t>セタイ</t>
    </rPh>
    <rPh sb="7" eb="9">
      <t>ジンイン</t>
    </rPh>
    <rPh sb="9" eb="10">
      <t>ベツ</t>
    </rPh>
    <rPh sb="10" eb="13">
      <t>セタイスウ</t>
    </rPh>
    <rPh sb="14" eb="16">
      <t>セタイ</t>
    </rPh>
    <rPh sb="16" eb="18">
      <t>ジンイン</t>
    </rPh>
    <phoneticPr fontId="2"/>
  </si>
  <si>
    <t>年　次</t>
    <rPh sb="0" eb="1">
      <t>トシ</t>
    </rPh>
    <rPh sb="2" eb="3">
      <t>ツギ</t>
    </rPh>
    <phoneticPr fontId="2"/>
  </si>
  <si>
    <t>総　数</t>
    <rPh sb="0" eb="1">
      <t>フサ</t>
    </rPh>
    <rPh sb="2" eb="3">
      <t>カズ</t>
    </rPh>
    <phoneticPr fontId="2"/>
  </si>
  <si>
    <t>普　通　世　帯</t>
    <rPh sb="0" eb="1">
      <t>ススム</t>
    </rPh>
    <rPh sb="2" eb="3">
      <t>ツウ</t>
    </rPh>
    <rPh sb="4" eb="5">
      <t>ヨ</t>
    </rPh>
    <rPh sb="6" eb="7">
      <t>オビ</t>
    </rPh>
    <phoneticPr fontId="2"/>
  </si>
  <si>
    <t>準世帯</t>
    <rPh sb="0" eb="1">
      <t>ジュン</t>
    </rPh>
    <rPh sb="1" eb="3">
      <t>セタイ</t>
    </rPh>
    <phoneticPr fontId="2"/>
  </si>
  <si>
    <t>世帯人員数による分類</t>
    <rPh sb="0" eb="2">
      <t>セタイ</t>
    </rPh>
    <rPh sb="2" eb="4">
      <t>ジンイン</t>
    </rPh>
    <rPh sb="4" eb="5">
      <t>カズ</t>
    </rPh>
    <rPh sb="8" eb="10">
      <t>ブンルイ</t>
    </rPh>
    <phoneticPr fontId="2"/>
  </si>
  <si>
    <t>１世帯平均の世帯人員</t>
    <rPh sb="1" eb="3">
      <t>セタイ</t>
    </rPh>
    <rPh sb="3" eb="5">
      <t>ヘイキン</t>
    </rPh>
    <rPh sb="6" eb="8">
      <t>セタイ</t>
    </rPh>
    <rPh sb="8" eb="10">
      <t>ジンイン</t>
    </rPh>
    <phoneticPr fontId="2"/>
  </si>
  <si>
    <t>１人</t>
    <rPh sb="1" eb="2">
      <t>ニン</t>
    </rPh>
    <phoneticPr fontId="2"/>
  </si>
  <si>
    <t>２人</t>
    <rPh sb="1" eb="2">
      <t>ニン</t>
    </rPh>
    <phoneticPr fontId="2"/>
  </si>
  <si>
    <t>３人</t>
    <rPh sb="1" eb="2">
      <t>ニン</t>
    </rPh>
    <phoneticPr fontId="2"/>
  </si>
  <si>
    <t>４人</t>
    <rPh sb="1" eb="2">
      <t>ニン</t>
    </rPh>
    <phoneticPr fontId="2"/>
  </si>
  <si>
    <t>５人</t>
    <rPh sb="1" eb="2">
      <t>ニン</t>
    </rPh>
    <phoneticPr fontId="2"/>
  </si>
  <si>
    <t>６人</t>
    <rPh sb="1" eb="2">
      <t>ニン</t>
    </rPh>
    <phoneticPr fontId="2"/>
  </si>
  <si>
    <t>７人以上</t>
    <rPh sb="1" eb="2">
      <t>ニン</t>
    </rPh>
    <rPh sb="2" eb="4">
      <t>イジョウ</t>
    </rPh>
    <phoneticPr fontId="2"/>
  </si>
  <si>
    <r>
      <t>昭和</t>
    </r>
    <r>
      <rPr>
        <sz val="9"/>
        <rFont val="ＭＳ Ｐゴシック"/>
        <family val="3"/>
        <charset val="128"/>
      </rPr>
      <t>40</t>
    </r>
    <r>
      <rPr>
        <sz val="8"/>
        <rFont val="ＭＳ Ｐゴシック"/>
        <family val="3"/>
        <charset val="128"/>
      </rPr>
      <t>年</t>
    </r>
    <rPh sb="0" eb="2">
      <t>ショウワ</t>
    </rPh>
    <rPh sb="4" eb="5">
      <t>ネン</t>
    </rPh>
    <phoneticPr fontId="2"/>
  </si>
  <si>
    <r>
      <t>昭和</t>
    </r>
    <r>
      <rPr>
        <sz val="9"/>
        <rFont val="ＭＳ Ｐゴシック"/>
        <family val="3"/>
        <charset val="128"/>
      </rPr>
      <t>45</t>
    </r>
    <r>
      <rPr>
        <sz val="8"/>
        <rFont val="ＭＳ Ｐゴシック"/>
        <family val="3"/>
        <charset val="128"/>
      </rPr>
      <t>年</t>
    </r>
    <rPh sb="0" eb="2">
      <t>ショウワ</t>
    </rPh>
    <rPh sb="4" eb="5">
      <t>ネン</t>
    </rPh>
    <phoneticPr fontId="2"/>
  </si>
  <si>
    <r>
      <t>昭和</t>
    </r>
    <r>
      <rPr>
        <sz val="9"/>
        <rFont val="ＭＳ Ｐゴシック"/>
        <family val="3"/>
        <charset val="128"/>
      </rPr>
      <t>50</t>
    </r>
    <r>
      <rPr>
        <sz val="8"/>
        <rFont val="ＭＳ Ｐゴシック"/>
        <family val="3"/>
        <charset val="128"/>
      </rPr>
      <t>年</t>
    </r>
    <rPh sb="0" eb="2">
      <t>ショウワ</t>
    </rPh>
    <rPh sb="4" eb="5">
      <t>ネン</t>
    </rPh>
    <phoneticPr fontId="2"/>
  </si>
  <si>
    <r>
      <t>昭和</t>
    </r>
    <r>
      <rPr>
        <sz val="9"/>
        <rFont val="ＭＳ Ｐゴシック"/>
        <family val="3"/>
        <charset val="128"/>
      </rPr>
      <t>55</t>
    </r>
    <r>
      <rPr>
        <sz val="8"/>
        <rFont val="ＭＳ Ｐゴシック"/>
        <family val="3"/>
        <charset val="128"/>
      </rPr>
      <t>年</t>
    </r>
    <rPh sb="0" eb="2">
      <t>ショウワ</t>
    </rPh>
    <rPh sb="4" eb="5">
      <t>ネン</t>
    </rPh>
    <phoneticPr fontId="2"/>
  </si>
  <si>
    <t>一　般　世　帯</t>
    <rPh sb="0" eb="1">
      <t>イチ</t>
    </rPh>
    <rPh sb="2" eb="3">
      <t>パン</t>
    </rPh>
    <rPh sb="4" eb="5">
      <t>ヨ</t>
    </rPh>
    <rPh sb="6" eb="7">
      <t>オビ</t>
    </rPh>
    <phoneticPr fontId="2"/>
  </si>
  <si>
    <t>施設等の世帯</t>
    <rPh sb="0" eb="2">
      <t>シセツ</t>
    </rPh>
    <rPh sb="2" eb="3">
      <t>トウ</t>
    </rPh>
    <rPh sb="4" eb="6">
      <t>セタイ</t>
    </rPh>
    <phoneticPr fontId="2"/>
  </si>
  <si>
    <r>
      <t>昭和</t>
    </r>
    <r>
      <rPr>
        <sz val="9"/>
        <rFont val="ＭＳ Ｐゴシック"/>
        <family val="3"/>
        <charset val="128"/>
      </rPr>
      <t>60</t>
    </r>
    <r>
      <rPr>
        <sz val="8"/>
        <rFont val="ＭＳ Ｐゴシック"/>
        <family val="3"/>
        <charset val="128"/>
      </rPr>
      <t>年</t>
    </r>
    <rPh sb="0" eb="2">
      <t>ショウワ</t>
    </rPh>
    <rPh sb="4" eb="5">
      <t>ネン</t>
    </rPh>
    <phoneticPr fontId="2"/>
  </si>
  <si>
    <r>
      <t>平成</t>
    </r>
    <r>
      <rPr>
        <sz val="9"/>
        <rFont val="ＭＳ Ｐゴシック"/>
        <family val="3"/>
        <charset val="128"/>
      </rPr>
      <t xml:space="preserve"> 2</t>
    </r>
    <r>
      <rPr>
        <sz val="8"/>
        <rFont val="ＭＳ Ｐゴシック"/>
        <family val="3"/>
        <charset val="128"/>
      </rPr>
      <t>年</t>
    </r>
    <rPh sb="0" eb="2">
      <t>ヘイセイ</t>
    </rPh>
    <rPh sb="4" eb="5">
      <t>ネン</t>
    </rPh>
    <phoneticPr fontId="2"/>
  </si>
  <si>
    <r>
      <t>平成</t>
    </r>
    <r>
      <rPr>
        <sz val="9"/>
        <rFont val="ＭＳ Ｐゴシック"/>
        <family val="3"/>
        <charset val="128"/>
      </rPr>
      <t xml:space="preserve"> 7</t>
    </r>
    <r>
      <rPr>
        <sz val="8"/>
        <rFont val="ＭＳ Ｐゴシック"/>
        <family val="3"/>
        <charset val="128"/>
      </rPr>
      <t>年</t>
    </r>
    <rPh sb="0" eb="2">
      <t>ヘイセイ</t>
    </rPh>
    <rPh sb="4" eb="5">
      <t>ネン</t>
    </rPh>
    <phoneticPr fontId="2"/>
  </si>
  <si>
    <t>平成１7年</t>
    <rPh sb="0" eb="2">
      <t>ヘイセイ</t>
    </rPh>
    <rPh sb="4" eb="5">
      <t>ネン</t>
    </rPh>
    <phoneticPr fontId="2"/>
  </si>
  <si>
    <r>
      <t xml:space="preserve">令和 </t>
    </r>
    <r>
      <rPr>
        <sz val="9"/>
        <rFont val="ＭＳ Ｐゴシック"/>
        <family val="3"/>
        <charset val="128"/>
      </rPr>
      <t>2</t>
    </r>
    <r>
      <rPr>
        <sz val="8"/>
        <rFont val="ＭＳ Ｐゴシック"/>
        <family val="3"/>
        <charset val="128"/>
      </rPr>
      <t>年</t>
    </r>
    <rPh sb="0" eb="2">
      <t>レイワ</t>
    </rPh>
    <rPh sb="4" eb="5">
      <t>ネン</t>
    </rPh>
    <phoneticPr fontId="2"/>
  </si>
  <si>
    <t>※世帯数・世帯人員には｢不詳｣を含む</t>
    <rPh sb="1" eb="4">
      <t>セタイスウ</t>
    </rPh>
    <rPh sb="5" eb="7">
      <t>セタイ</t>
    </rPh>
    <rPh sb="7" eb="9">
      <t>ジンイン</t>
    </rPh>
    <rPh sb="12" eb="13">
      <t>フ</t>
    </rPh>
    <rPh sb="13" eb="14">
      <t>ツマビ</t>
    </rPh>
    <rPh sb="16" eb="17">
      <t>フク</t>
    </rPh>
    <phoneticPr fontId="2"/>
  </si>
  <si>
    <t>一　般　世　帯</t>
    <rPh sb="0" eb="3">
      <t>イッパン</t>
    </rPh>
    <rPh sb="4" eb="7">
      <t>セタイ</t>
    </rPh>
    <phoneticPr fontId="2"/>
  </si>
  <si>
    <t>施設等の世帯</t>
    <rPh sb="0" eb="2">
      <t>シセツ</t>
    </rPh>
    <rPh sb="2" eb="3">
      <t>ナド</t>
    </rPh>
    <rPh sb="4" eb="6">
      <t>セタイ</t>
    </rPh>
    <phoneticPr fontId="2"/>
  </si>
  <si>
    <t>普通世帯</t>
    <rPh sb="0" eb="2">
      <t>フツウ</t>
    </rPh>
    <rPh sb="2" eb="4">
      <t>セタイ</t>
    </rPh>
    <phoneticPr fontId="2"/>
  </si>
  <si>
    <t>　・住居と生計を共にしている人の集まり</t>
    <rPh sb="2" eb="4">
      <t>ジュウキョ</t>
    </rPh>
    <rPh sb="5" eb="7">
      <t>セイケイ</t>
    </rPh>
    <rPh sb="8" eb="9">
      <t>トモ</t>
    </rPh>
    <rPh sb="14" eb="15">
      <t>ヒト</t>
    </rPh>
    <rPh sb="16" eb="17">
      <t>アツ</t>
    </rPh>
    <phoneticPr fontId="2"/>
  </si>
  <si>
    <t>　・１戸を構えて住んでいる単身者</t>
    <rPh sb="3" eb="4">
      <t>ト</t>
    </rPh>
    <rPh sb="5" eb="6">
      <t>カマ</t>
    </rPh>
    <rPh sb="8" eb="9">
      <t>ス</t>
    </rPh>
    <rPh sb="13" eb="16">
      <t>タンシンシャ</t>
    </rPh>
    <phoneticPr fontId="2"/>
  </si>
  <si>
    <t>　・寮・寄宿舎の学生・生徒</t>
    <rPh sb="2" eb="3">
      <t>リョウ</t>
    </rPh>
    <rPh sb="4" eb="7">
      <t>キシュクシャ</t>
    </rPh>
    <rPh sb="8" eb="10">
      <t>ガクセイ</t>
    </rPh>
    <rPh sb="11" eb="13">
      <t>セイト</t>
    </rPh>
    <phoneticPr fontId="2"/>
  </si>
  <si>
    <t>　・社会施設の入所者</t>
    <rPh sb="2" eb="4">
      <t>シャカイ</t>
    </rPh>
    <rPh sb="4" eb="6">
      <t>シセツ</t>
    </rPh>
    <rPh sb="7" eb="10">
      <t>ニュウショシャ</t>
    </rPh>
    <phoneticPr fontId="2"/>
  </si>
  <si>
    <t>　・間借り・下宿などの単身者</t>
    <rPh sb="2" eb="4">
      <t>マガ</t>
    </rPh>
    <rPh sb="6" eb="8">
      <t>ゲシュク</t>
    </rPh>
    <rPh sb="11" eb="14">
      <t>タンシンシャ</t>
    </rPh>
    <phoneticPr fontId="2"/>
  </si>
  <si>
    <t>　・矯正施設の入所者</t>
    <rPh sb="2" eb="4">
      <t>キョウセイ</t>
    </rPh>
    <rPh sb="4" eb="6">
      <t>シセツ</t>
    </rPh>
    <rPh sb="7" eb="10">
      <t>ニュウショシャ</t>
    </rPh>
    <phoneticPr fontId="2"/>
  </si>
  <si>
    <t>　・病院・療養所の入院者</t>
    <rPh sb="2" eb="4">
      <t>ビョウイン</t>
    </rPh>
    <rPh sb="5" eb="7">
      <t>リョウヨウ</t>
    </rPh>
    <rPh sb="7" eb="8">
      <t>ジョ</t>
    </rPh>
    <rPh sb="9" eb="11">
      <t>ニュウイン</t>
    </rPh>
    <rPh sb="11" eb="12">
      <t>シャ</t>
    </rPh>
    <phoneticPr fontId="2"/>
  </si>
  <si>
    <t>　・自衛隊の営舎内居住者</t>
    <rPh sb="2" eb="5">
      <t>ジエイタイ</t>
    </rPh>
    <rPh sb="6" eb="8">
      <t>エイシャ</t>
    </rPh>
    <rPh sb="8" eb="9">
      <t>ナイ</t>
    </rPh>
    <rPh sb="9" eb="11">
      <t>キョジュウ</t>
    </rPh>
    <rPh sb="11" eb="12">
      <t>モノ</t>
    </rPh>
    <phoneticPr fontId="2"/>
  </si>
  <si>
    <t>　・その他</t>
    <rPh sb="2" eb="5">
      <t>ソノタ</t>
    </rPh>
    <phoneticPr fontId="2"/>
  </si>
  <si>
    <t>産業</t>
    <rPh sb="0" eb="2">
      <t>サンギョウ</t>
    </rPh>
    <phoneticPr fontId="2"/>
  </si>
  <si>
    <t>昭和</t>
    <phoneticPr fontId="2"/>
  </si>
  <si>
    <t>年</t>
    <phoneticPr fontId="2"/>
  </si>
  <si>
    <t>平成</t>
    <rPh sb="0" eb="2">
      <t>ヘイセイ</t>
    </rPh>
    <phoneticPr fontId="2"/>
  </si>
  <si>
    <t>年</t>
    <rPh sb="0" eb="1">
      <t>ネン</t>
    </rPh>
    <phoneticPr fontId="2"/>
  </si>
  <si>
    <t>令和</t>
    <rPh sb="0" eb="2">
      <t>レイワ</t>
    </rPh>
    <phoneticPr fontId="2"/>
  </si>
  <si>
    <t>総　　　　　数</t>
    <rPh sb="0" eb="7">
      <t>ソウスウ</t>
    </rPh>
    <phoneticPr fontId="2"/>
  </si>
  <si>
    <t>第一次 産業</t>
    <rPh sb="0" eb="3">
      <t>ダイイチジ</t>
    </rPh>
    <rPh sb="4" eb="6">
      <t>サンギョウ</t>
    </rPh>
    <phoneticPr fontId="2"/>
  </si>
  <si>
    <t xml:space="preserve">　農　　　　　業 </t>
    <rPh sb="1" eb="8">
      <t>ノウギョウ</t>
    </rPh>
    <phoneticPr fontId="2"/>
  </si>
  <si>
    <t xml:space="preserve">　林業・狩猟業 </t>
    <rPh sb="1" eb="3">
      <t>リンギョウ</t>
    </rPh>
    <rPh sb="4" eb="6">
      <t>シュリョウ</t>
    </rPh>
    <rPh sb="6" eb="7">
      <t>ギョウ</t>
    </rPh>
    <phoneticPr fontId="2"/>
  </si>
  <si>
    <t xml:space="preserve">　漁業水産養殖業 </t>
    <rPh sb="1" eb="3">
      <t>ギョギョウ</t>
    </rPh>
    <rPh sb="3" eb="5">
      <t>スイサン</t>
    </rPh>
    <rPh sb="5" eb="7">
      <t>ヨウショク</t>
    </rPh>
    <rPh sb="7" eb="8">
      <t>ギョウ</t>
    </rPh>
    <phoneticPr fontId="2"/>
  </si>
  <si>
    <t>-</t>
  </si>
  <si>
    <t>第二次 産業</t>
    <rPh sb="0" eb="1">
      <t>ダイ</t>
    </rPh>
    <rPh sb="1" eb="3">
      <t>ニジ</t>
    </rPh>
    <rPh sb="4" eb="6">
      <t>サンギョウ</t>
    </rPh>
    <phoneticPr fontId="2"/>
  </si>
  <si>
    <t xml:space="preserve">　鉱　　 　　　業 </t>
    <rPh sb="1" eb="9">
      <t>コウギョウ</t>
    </rPh>
    <phoneticPr fontId="2"/>
  </si>
  <si>
    <t xml:space="preserve">　建　　設　　業 </t>
    <rPh sb="1" eb="8">
      <t>ケンセツギョウ</t>
    </rPh>
    <phoneticPr fontId="2"/>
  </si>
  <si>
    <t xml:space="preserve">　製　　造　　業 </t>
    <rPh sb="1" eb="8">
      <t>セイゾウギョウ</t>
    </rPh>
    <phoneticPr fontId="2"/>
  </si>
  <si>
    <t>第三次 産業</t>
    <rPh sb="0" eb="1">
      <t>ダイ</t>
    </rPh>
    <rPh sb="1" eb="2">
      <t>サン</t>
    </rPh>
    <rPh sb="2" eb="3">
      <t>ジ</t>
    </rPh>
    <rPh sb="4" eb="6">
      <t>サンギョウ</t>
    </rPh>
    <phoneticPr fontId="2"/>
  </si>
  <si>
    <t>R2</t>
    <phoneticPr fontId="2"/>
  </si>
  <si>
    <t>電気・ガス・熱供給・水道業</t>
    <rPh sb="0" eb="2">
      <t>デンキ</t>
    </rPh>
    <rPh sb="6" eb="7">
      <t>ネツ</t>
    </rPh>
    <rPh sb="7" eb="9">
      <t>キョウキュウ</t>
    </rPh>
    <rPh sb="10" eb="12">
      <t>スイドウ</t>
    </rPh>
    <rPh sb="12" eb="13">
      <t>ギョウ</t>
    </rPh>
    <phoneticPr fontId="2"/>
  </si>
  <si>
    <t xml:space="preserve">　運輸・通信業 </t>
    <rPh sb="1" eb="3">
      <t>ウンユ</t>
    </rPh>
    <rPh sb="4" eb="6">
      <t>ツウシン</t>
    </rPh>
    <rPh sb="6" eb="7">
      <t>ギョウ</t>
    </rPh>
    <phoneticPr fontId="2"/>
  </si>
  <si>
    <t xml:space="preserve">　卸売・小売業・飲食店 </t>
    <rPh sb="1" eb="3">
      <t>オロシウ</t>
    </rPh>
    <rPh sb="4" eb="7">
      <t>コウリギョウ</t>
    </rPh>
    <rPh sb="8" eb="10">
      <t>インショク</t>
    </rPh>
    <rPh sb="10" eb="11">
      <t>ミセ</t>
    </rPh>
    <phoneticPr fontId="2"/>
  </si>
  <si>
    <t xml:space="preserve">　金融保険業 </t>
    <rPh sb="1" eb="3">
      <t>キンユウ</t>
    </rPh>
    <rPh sb="3" eb="5">
      <t>ホケン</t>
    </rPh>
    <rPh sb="5" eb="6">
      <t>ギョウ</t>
    </rPh>
    <phoneticPr fontId="2"/>
  </si>
  <si>
    <t xml:space="preserve">　不 動 産 業 </t>
    <rPh sb="1" eb="6">
      <t>フドウサン</t>
    </rPh>
    <rPh sb="7" eb="8">
      <t>ギョウ</t>
    </rPh>
    <phoneticPr fontId="2"/>
  </si>
  <si>
    <t xml:space="preserve">　サービス業 </t>
    <rPh sb="5" eb="6">
      <t>ギョウ</t>
    </rPh>
    <phoneticPr fontId="2"/>
  </si>
  <si>
    <t xml:space="preserve">　公       務 </t>
    <rPh sb="1" eb="2">
      <t>コウ</t>
    </rPh>
    <rPh sb="9" eb="10">
      <t>ツトム</t>
    </rPh>
    <phoneticPr fontId="2"/>
  </si>
  <si>
    <t>　分類不能 産業</t>
    <rPh sb="1" eb="3">
      <t>ブンルイ</t>
    </rPh>
    <rPh sb="3" eb="5">
      <t>フノウ</t>
    </rPh>
    <rPh sb="6" eb="8">
      <t>サンギョウ</t>
    </rPh>
    <phoneticPr fontId="2"/>
  </si>
  <si>
    <t>2-12 産業（大分類）別就業者数</t>
    <rPh sb="5" eb="7">
      <t>サンギョウ</t>
    </rPh>
    <rPh sb="8" eb="9">
      <t>ダイ</t>
    </rPh>
    <rPh sb="9" eb="11">
      <t>ブンルイ</t>
    </rPh>
    <rPh sb="12" eb="13">
      <t>ベツ</t>
    </rPh>
    <rPh sb="16" eb="17">
      <t>スウ</t>
    </rPh>
    <phoneticPr fontId="2"/>
  </si>
  <si>
    <t>従業上の地位</t>
    <rPh sb="0" eb="1">
      <t>ジュウ</t>
    </rPh>
    <rPh sb="1" eb="2">
      <t>ギョウ</t>
    </rPh>
    <rPh sb="2" eb="3">
      <t>ウエ</t>
    </rPh>
    <rPh sb="4" eb="6">
      <t>チイ</t>
    </rPh>
    <phoneticPr fontId="2"/>
  </si>
  <si>
    <r>
      <t>総　数</t>
    </r>
    <r>
      <rPr>
        <sz val="8"/>
        <rFont val="ＭＳ Ｐゴシック"/>
        <family val="3"/>
        <charset val="128"/>
      </rPr>
      <t>　（人）</t>
    </r>
    <rPh sb="0" eb="1">
      <t>フサ</t>
    </rPh>
    <rPh sb="2" eb="3">
      <t>カズ</t>
    </rPh>
    <rPh sb="5" eb="6">
      <t>ニン</t>
    </rPh>
    <phoneticPr fontId="2"/>
  </si>
  <si>
    <r>
      <t>第一次産業</t>
    </r>
    <r>
      <rPr>
        <sz val="8"/>
        <rFont val="ＭＳ Ｐゴシック"/>
        <family val="3"/>
        <charset val="128"/>
      </rPr>
      <t>　（人）</t>
    </r>
    <rPh sb="0" eb="1">
      <t>ダイ</t>
    </rPh>
    <rPh sb="1" eb="3">
      <t>イチジ</t>
    </rPh>
    <rPh sb="3" eb="5">
      <t>サンギョウ</t>
    </rPh>
    <rPh sb="7" eb="8">
      <t>ニン</t>
    </rPh>
    <phoneticPr fontId="2"/>
  </si>
  <si>
    <r>
      <t>第二次産業　</t>
    </r>
    <r>
      <rPr>
        <sz val="8"/>
        <rFont val="ＭＳ Ｐゴシック"/>
        <family val="3"/>
        <charset val="128"/>
      </rPr>
      <t>(人）</t>
    </r>
    <rPh sb="0" eb="1">
      <t>ダイ</t>
    </rPh>
    <rPh sb="1" eb="3">
      <t>ニジ</t>
    </rPh>
    <rPh sb="3" eb="5">
      <t>サンギョウ</t>
    </rPh>
    <rPh sb="7" eb="8">
      <t>ニン</t>
    </rPh>
    <phoneticPr fontId="2"/>
  </si>
  <si>
    <r>
      <t>第三次産業</t>
    </r>
    <r>
      <rPr>
        <sz val="8"/>
        <rFont val="ＭＳ Ｐゴシック"/>
        <family val="3"/>
        <charset val="128"/>
      </rPr>
      <t>　（人）</t>
    </r>
    <rPh sb="0" eb="1">
      <t>ダイ</t>
    </rPh>
    <rPh sb="1" eb="3">
      <t>サンジ</t>
    </rPh>
    <rPh sb="3" eb="5">
      <t>サンギョウ</t>
    </rPh>
    <rPh sb="7" eb="8">
      <t>ニン</t>
    </rPh>
    <phoneticPr fontId="2"/>
  </si>
  <si>
    <r>
      <t>分類不能　　　　</t>
    </r>
    <r>
      <rPr>
        <sz val="8"/>
        <rFont val="ＭＳ Ｐゴシック"/>
        <family val="3"/>
        <charset val="128"/>
      </rPr>
      <t>（人）</t>
    </r>
    <rPh sb="0" eb="2">
      <t>ブンルイ</t>
    </rPh>
    <rPh sb="2" eb="4">
      <t>フノウ</t>
    </rPh>
    <rPh sb="9" eb="10">
      <t>ニン</t>
    </rPh>
    <phoneticPr fontId="2"/>
  </si>
  <si>
    <t>農　業</t>
    <rPh sb="0" eb="3">
      <t>ノウギョウ</t>
    </rPh>
    <phoneticPr fontId="2"/>
  </si>
  <si>
    <t>林　業</t>
    <rPh sb="0" eb="3">
      <t>リンギョウ</t>
    </rPh>
    <phoneticPr fontId="2"/>
  </si>
  <si>
    <t>漁　業</t>
    <rPh sb="0" eb="3">
      <t>ギョギョウ</t>
    </rPh>
    <phoneticPr fontId="2"/>
  </si>
  <si>
    <t>鉱　業</t>
    <rPh sb="0" eb="3">
      <t>コウギョウ</t>
    </rPh>
    <phoneticPr fontId="2"/>
  </si>
  <si>
    <t>建設業</t>
    <rPh sb="0" eb="3">
      <t>ケンセツギョウ</t>
    </rPh>
    <phoneticPr fontId="2"/>
  </si>
  <si>
    <t>製造業</t>
    <rPh sb="0" eb="3">
      <t>セイゾウギョウ</t>
    </rPh>
    <phoneticPr fontId="2"/>
  </si>
  <si>
    <t>電気、ガス、熱供給、　水道業</t>
    <rPh sb="0" eb="2">
      <t>デンキ</t>
    </rPh>
    <rPh sb="6" eb="7">
      <t>ネツ</t>
    </rPh>
    <rPh sb="7" eb="9">
      <t>キョウキュウ</t>
    </rPh>
    <rPh sb="11" eb="13">
      <t>スイドウ</t>
    </rPh>
    <rPh sb="13" eb="14">
      <t>ギョウ</t>
    </rPh>
    <phoneticPr fontId="2"/>
  </si>
  <si>
    <t>運輸通信業</t>
    <rPh sb="0" eb="2">
      <t>ウンユ</t>
    </rPh>
    <rPh sb="2" eb="4">
      <t>ツウシン</t>
    </rPh>
    <rPh sb="4" eb="5">
      <t>ギョウ</t>
    </rPh>
    <phoneticPr fontId="2"/>
  </si>
  <si>
    <t>卸売、小売、飲食店</t>
    <rPh sb="0" eb="2">
      <t>オロシウ</t>
    </rPh>
    <rPh sb="3" eb="5">
      <t>コウリ</t>
    </rPh>
    <rPh sb="6" eb="8">
      <t>インショク</t>
    </rPh>
    <rPh sb="8" eb="9">
      <t>テン</t>
    </rPh>
    <phoneticPr fontId="2"/>
  </si>
  <si>
    <t>金融保険、　不動産業</t>
    <rPh sb="0" eb="2">
      <t>キンユウ</t>
    </rPh>
    <rPh sb="2" eb="4">
      <t>ホケン</t>
    </rPh>
    <rPh sb="6" eb="8">
      <t>フドウ</t>
    </rPh>
    <rPh sb="8" eb="10">
      <t>サンギョウ</t>
    </rPh>
    <phoneticPr fontId="2"/>
  </si>
  <si>
    <t>サービス業</t>
    <rPh sb="4" eb="5">
      <t>ギョウ</t>
    </rPh>
    <phoneticPr fontId="2"/>
  </si>
  <si>
    <t>公　務</t>
    <rPh sb="0" eb="3">
      <t>コウム</t>
    </rPh>
    <phoneticPr fontId="2"/>
  </si>
  <si>
    <t>平成７年</t>
    <rPh sb="0" eb="2">
      <t>ヘイセイ</t>
    </rPh>
    <rPh sb="3" eb="4">
      <t>ネン</t>
    </rPh>
    <phoneticPr fontId="2"/>
  </si>
  <si>
    <t>総　　数</t>
    <rPh sb="0" eb="4">
      <t>ソウスウ</t>
    </rPh>
    <phoneticPr fontId="2"/>
  </si>
  <si>
    <t>雇用者（役員含む）</t>
    <rPh sb="0" eb="3">
      <t>コヨウシャ</t>
    </rPh>
    <rPh sb="4" eb="6">
      <t>ヤクイン</t>
    </rPh>
    <rPh sb="6" eb="7">
      <t>フク</t>
    </rPh>
    <phoneticPr fontId="2"/>
  </si>
  <si>
    <t>自営業主(家庭内職者含む)</t>
    <rPh sb="0" eb="2">
      <t>ジエイ</t>
    </rPh>
    <rPh sb="2" eb="4">
      <t>ギョウシュ</t>
    </rPh>
    <rPh sb="5" eb="7">
      <t>カテイ</t>
    </rPh>
    <rPh sb="7" eb="9">
      <t>ナイショク</t>
    </rPh>
    <rPh sb="9" eb="10">
      <t>シャ</t>
    </rPh>
    <rPh sb="10" eb="11">
      <t>フク</t>
    </rPh>
    <phoneticPr fontId="2"/>
  </si>
  <si>
    <t>家族従業者</t>
    <rPh sb="0" eb="2">
      <t>カゾク</t>
    </rPh>
    <rPh sb="2" eb="5">
      <t>ジュウギョウシャ</t>
    </rPh>
    <phoneticPr fontId="2"/>
  </si>
  <si>
    <t>不　　詳</t>
    <rPh sb="0" eb="4">
      <t>フショウ</t>
    </rPh>
    <phoneticPr fontId="2"/>
  </si>
  <si>
    <t>雇用者(役員含む)</t>
    <rPh sb="0" eb="3">
      <t>コヨウシャ</t>
    </rPh>
    <rPh sb="4" eb="6">
      <t>ヤクイン</t>
    </rPh>
    <rPh sb="6" eb="7">
      <t>フク</t>
    </rPh>
    <phoneticPr fontId="2"/>
  </si>
  <si>
    <t>一次産業</t>
    <rPh sb="0" eb="2">
      <t>イチジ</t>
    </rPh>
    <rPh sb="2" eb="4">
      <t>サンギョウ</t>
    </rPh>
    <phoneticPr fontId="2"/>
  </si>
  <si>
    <t>二次産業</t>
    <rPh sb="0" eb="2">
      <t>ニジ</t>
    </rPh>
    <rPh sb="2" eb="4">
      <t>サンギョウ</t>
    </rPh>
    <phoneticPr fontId="2"/>
  </si>
  <si>
    <t>三次産業</t>
    <rPh sb="0" eb="2">
      <t>サンジ</t>
    </rPh>
    <rPh sb="2" eb="4">
      <t>サンギョウ</t>
    </rPh>
    <phoneticPr fontId="2"/>
  </si>
  <si>
    <t>雇用者</t>
    <rPh sb="0" eb="3">
      <t>コヨウシャ</t>
    </rPh>
    <phoneticPr fontId="2"/>
  </si>
  <si>
    <t>自営業主</t>
    <rPh sb="0" eb="2">
      <t>ジエイ</t>
    </rPh>
    <rPh sb="2" eb="3">
      <t>ギョウ</t>
    </rPh>
    <rPh sb="3" eb="4">
      <t>ヌシ</t>
    </rPh>
    <phoneticPr fontId="2"/>
  </si>
  <si>
    <t>H7</t>
    <phoneticPr fontId="2"/>
  </si>
  <si>
    <t>2-13 従業上の地位（３区分）別就業者数（年齢１５歳以上）</t>
    <rPh sb="16" eb="17">
      <t>ベツ</t>
    </rPh>
    <phoneticPr fontId="2"/>
  </si>
  <si>
    <t>2-14 住宅所有関係別世帯数</t>
    <rPh sb="5" eb="7">
      <t>ジュウタク</t>
    </rPh>
    <rPh sb="7" eb="9">
      <t>ショユウ</t>
    </rPh>
    <rPh sb="9" eb="11">
      <t>カンケイ</t>
    </rPh>
    <rPh sb="11" eb="12">
      <t>ベツ</t>
    </rPh>
    <rPh sb="12" eb="15">
      <t>セタイスウ</t>
    </rPh>
    <phoneticPr fontId="2"/>
  </si>
  <si>
    <t>資料：国勢調査</t>
    <rPh sb="0" eb="2">
      <t>シリョウ</t>
    </rPh>
    <phoneticPr fontId="2"/>
  </si>
  <si>
    <t>持家</t>
    <rPh sb="0" eb="2">
      <t>モチイエ</t>
    </rPh>
    <phoneticPr fontId="2"/>
  </si>
  <si>
    <t>借家</t>
    <rPh sb="0" eb="1">
      <t>シャク</t>
    </rPh>
    <rPh sb="1" eb="2">
      <t>イエ</t>
    </rPh>
    <phoneticPr fontId="2"/>
  </si>
  <si>
    <t>給与住宅</t>
    <rPh sb="0" eb="2">
      <t>キュウヨ</t>
    </rPh>
    <rPh sb="2" eb="4">
      <t>ジュウタク</t>
    </rPh>
    <phoneticPr fontId="2"/>
  </si>
  <si>
    <t>住宅間借</t>
    <rPh sb="0" eb="2">
      <t>ジュウタク</t>
    </rPh>
    <rPh sb="2" eb="4">
      <t>マガ</t>
    </rPh>
    <phoneticPr fontId="2"/>
  </si>
  <si>
    <t>寄宿舎・下宿など</t>
    <rPh sb="0" eb="3">
      <t>キシュクシャ</t>
    </rPh>
    <rPh sb="4" eb="6">
      <t>ゲシュク</t>
    </rPh>
    <phoneticPr fontId="2"/>
  </si>
  <si>
    <t>その他</t>
    <rPh sb="0" eb="3">
      <t>ソノタ</t>
    </rPh>
    <phoneticPr fontId="2"/>
  </si>
  <si>
    <t>－</t>
  </si>
  <si>
    <t>住    宅</t>
    <rPh sb="0" eb="6">
      <t>ジュウタク</t>
    </rPh>
    <phoneticPr fontId="2"/>
  </si>
  <si>
    <t>住宅以外</t>
    <rPh sb="0" eb="2">
      <t>ジュウタク</t>
    </rPh>
    <rPh sb="2" eb="4">
      <t>イガイ</t>
    </rPh>
    <phoneticPr fontId="2"/>
  </si>
  <si>
    <t>不明</t>
    <rPh sb="0" eb="2">
      <t>フメイ</t>
    </rPh>
    <phoneticPr fontId="2"/>
  </si>
  <si>
    <t>※昭和55年は普通世帯数、昭和60年以降は一般世帯数</t>
    <phoneticPr fontId="2"/>
  </si>
  <si>
    <t>2-15 従業地・通学地別１５歳以上就業者・通学者数</t>
    <rPh sb="15" eb="16">
      <t>サイ</t>
    </rPh>
    <rPh sb="16" eb="18">
      <t>イジョウ</t>
    </rPh>
    <rPh sb="18" eb="20">
      <t>シュウギョウ</t>
    </rPh>
    <rPh sb="20" eb="21">
      <t>モノ</t>
    </rPh>
    <rPh sb="22" eb="25">
      <t>ツウガクシャ</t>
    </rPh>
    <rPh sb="25" eb="26">
      <t>カズ</t>
    </rPh>
    <phoneticPr fontId="2"/>
  </si>
  <si>
    <t>区分</t>
    <rPh sb="0" eb="2">
      <t>クブン</t>
    </rPh>
    <phoneticPr fontId="2"/>
  </si>
  <si>
    <t>総    数</t>
    <rPh sb="0" eb="6">
      <t>ソウスウ</t>
    </rPh>
    <phoneticPr fontId="2"/>
  </si>
  <si>
    <t>新庄市で従業通学</t>
    <rPh sb="0" eb="2">
      <t>シンジョウ</t>
    </rPh>
    <rPh sb="2" eb="3">
      <t>イチ</t>
    </rPh>
    <rPh sb="4" eb="6">
      <t>ジュウギョウ</t>
    </rPh>
    <rPh sb="6" eb="8">
      <t>ツウガク</t>
    </rPh>
    <phoneticPr fontId="2"/>
  </si>
  <si>
    <t>他市町村で従業通学</t>
    <rPh sb="0" eb="1">
      <t>タ</t>
    </rPh>
    <rPh sb="1" eb="4">
      <t>シチョウソン</t>
    </rPh>
    <rPh sb="5" eb="7">
      <t>ジュウギョウ</t>
    </rPh>
    <rPh sb="7" eb="9">
      <t>ツウガク</t>
    </rPh>
    <phoneticPr fontId="2"/>
  </si>
  <si>
    <t>昼間人口増減</t>
    <rPh sb="0" eb="2">
      <t>チュウカン</t>
    </rPh>
    <rPh sb="2" eb="4">
      <t>ジンコウ</t>
    </rPh>
    <rPh sb="4" eb="5">
      <t>ゾウ</t>
    </rPh>
    <rPh sb="5" eb="6">
      <t>ゲン</t>
    </rPh>
    <phoneticPr fontId="2"/>
  </si>
  <si>
    <t>常住地</t>
    <rPh sb="0" eb="2">
      <t>ジョウジュウ</t>
    </rPh>
    <rPh sb="2" eb="3">
      <t>チ</t>
    </rPh>
    <phoneticPr fontId="2"/>
  </si>
  <si>
    <t>通学者</t>
    <rPh sb="0" eb="3">
      <t>ツウガクシャ</t>
    </rPh>
    <phoneticPr fontId="2"/>
  </si>
  <si>
    <t>(a)-(b)</t>
    <phoneticPr fontId="2"/>
  </si>
  <si>
    <t>新庄市</t>
    <rPh sb="0" eb="3">
      <t>シンジョウシ</t>
    </rPh>
    <phoneticPr fontId="2"/>
  </si>
  <si>
    <t>(b)</t>
    <phoneticPr fontId="2"/>
  </si>
  <si>
    <t>他市町村</t>
    <rPh sb="0" eb="1">
      <t>タ</t>
    </rPh>
    <rPh sb="1" eb="4">
      <t>シチョウソン</t>
    </rPh>
    <phoneticPr fontId="2"/>
  </si>
  <si>
    <t>(a)</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</si>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</sst>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quot;△ &quot;#,##0"/>
    <numFmt numFmtId="178" formatCode="#,##0.0;&quot;△ &quot;#,##0.0"/>
    <numFmt numFmtId="179" formatCode="0_ ;[Red]\-0\ "/>
    <numFmt numFmtId="180" formatCode="0.0"/>
    <numFmt numFmtId="181" formatCode="#,##0.0;\-#,##0.0"/>
    <numFmt numFmtId="182" formatCode="0.00;&quot;△ &quot;0.00"/>
  </numFmts>
  <fonts count="3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明朝"/>
      <family val="1"/>
      <charset val="128"/>
    </font>
    <font>
      <sz val="9"/>
      <name val="ＭＳ Ｐゴシック"/>
      <family val="3"/>
      <charset val="128"/>
    </font>
    <font>
      <sz val="9"/>
      <name val="ＭＳ 明朝"/>
      <family val="1"/>
      <charset val="128"/>
    </font>
    <font>
      <sz val="9"/>
      <name val="ＭＳ ゴシック"/>
      <family val="3"/>
      <charset val="128"/>
    </font>
    <font>
      <sz val="10"/>
      <name val="ＭＳ Ｐゴシック"/>
      <family val="3"/>
      <charset val="128"/>
    </font>
    <font>
      <b/>
      <sz val="16"/>
      <name val="ＭＳ ゴシック"/>
      <family val="3"/>
      <charset val="128"/>
    </font>
    <font>
      <b/>
      <sz val="10"/>
      <name val="ＭＳ ゴシック"/>
      <family val="3"/>
      <charset val="128"/>
    </font>
    <font>
      <sz val="7"/>
      <name val="ＭＳ ゴシック"/>
      <family val="3"/>
      <charset val="128"/>
    </font>
    <font>
      <sz val="7.5"/>
      <name val="ＭＳ Ｐゴシック"/>
      <family val="3"/>
      <charset val="128"/>
    </font>
    <font>
      <sz val="7"/>
      <name val="ＭＳ Ｐゴシック"/>
      <family val="3"/>
      <charset val="128"/>
    </font>
    <font>
      <sz val="11"/>
      <name val="ＭＳ 明朝"/>
      <family val="1"/>
      <charset val="128"/>
    </font>
    <font>
      <sz val="10"/>
      <name val="ＭＳ ゴシック"/>
      <family val="3"/>
      <charset val="128"/>
    </font>
    <font>
      <b/>
      <sz val="14"/>
      <name val="ＭＳ ゴシック"/>
      <family val="3"/>
      <charset val="128"/>
    </font>
    <font>
      <sz val="7"/>
      <name val="ＭＳ Ｐ明朝"/>
      <family val="1"/>
      <charset val="128"/>
    </font>
    <font>
      <sz val="8"/>
      <name val="ＭＳ Ｐゴシック"/>
      <family val="3"/>
      <charset val="128"/>
    </font>
    <font>
      <b/>
      <sz val="11"/>
      <name val="ＭＳ Ｐゴシック"/>
      <family val="3"/>
      <charset val="128"/>
    </font>
    <font>
      <b/>
      <sz val="8"/>
      <name val="ＭＳ Ｐゴシック"/>
      <family val="3"/>
      <charset val="128"/>
    </font>
    <font>
      <sz val="10"/>
      <color theme="1"/>
      <name val="ＭＳ 明朝"/>
      <family val="1"/>
      <charset val="128"/>
    </font>
    <font>
      <sz val="10"/>
      <name val="ＭＳ Ｐ明朝"/>
      <family val="1"/>
      <charset val="128"/>
    </font>
    <font>
      <b/>
      <sz val="16"/>
      <name val="ＭＳ Ｐゴシック"/>
      <family val="3"/>
      <charset val="128"/>
    </font>
    <font>
      <sz val="8"/>
      <name val="ＭＳ ゴシック"/>
      <family val="3"/>
      <charset val="128"/>
    </font>
    <font>
      <u/>
      <sz val="11"/>
      <color indexed="12"/>
      <name val="ＭＳ Ｐゴシック"/>
      <family val="3"/>
      <charset val="128"/>
    </font>
    <font>
      <u/>
      <sz val="14"/>
      <color indexed="12"/>
      <name val="HG創英角ｺﾞｼｯｸUB"/>
      <family val="3"/>
      <charset val="128"/>
    </font>
    <font>
      <b/>
      <sz val="9"/>
      <name val="ＭＳ Ｐゴシック"/>
      <family val="3"/>
      <charset val="128"/>
    </font>
    <font>
      <sz val="8"/>
      <name val="ＭＳ 明朝"/>
      <family val="1"/>
      <charset val="128"/>
    </font>
    <font>
      <sz val="9"/>
      <name val="ＭＳ Ｐ明朝"/>
      <family val="1"/>
      <charset val="128"/>
    </font>
    <font>
      <sz val="14"/>
      <name val="ＭＳ 明朝"/>
      <family val="1"/>
      <charset val="128"/>
    </font>
    <font>
      <sz val="14"/>
      <name val="ＭＳ ゴシック"/>
      <family val="3"/>
      <charset val="128"/>
    </font>
    <font>
      <u/>
      <sz val="14"/>
      <color indexed="12"/>
      <name val="ＭＳ 明朝"/>
      <family val="1"/>
      <charset val="128"/>
    </font>
    <font>
      <b/>
      <sz val="8"/>
      <name val="ＭＳ ゴシック"/>
      <family val="3"/>
      <charset val="128"/>
    </font>
    <font>
      <sz val="8"/>
      <name val="ＭＳ Ｐ明朝"/>
      <family val="1"/>
      <charset val="128"/>
    </font>
    <font>
      <sz val="14"/>
      <name val="ＭＳ Ｐ明朝"/>
      <family val="1"/>
      <charset val="128"/>
    </font>
    <font>
      <sz val="12"/>
      <name val="ＭＳ 明朝"/>
      <family val="1"/>
      <charset val="128"/>
    </font>
    <font>
      <b/>
      <sz val="12"/>
      <name val="ＭＳ ゴシック"/>
      <family val="3"/>
      <charset val="128"/>
    </font>
  </fonts>
  <fills count="4">
    <fill>
      <patternFill patternType="none"/>
    </fill>
    <fill>
      <patternFill patternType="gray125"/>
    </fill>
    <fill>
      <patternFill patternType="solid">
        <fgColor theme="6" tint="0.39997558519241921"/>
        <bgColor indexed="64"/>
      </patternFill>
    </fill>
    <fill>
      <patternFill patternType="solid">
        <fgColor theme="6" tint="0.79998168889431442"/>
        <bgColor indexed="64"/>
      </patternFill>
    </fill>
  </fills>
  <borders count="8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right/>
      <top style="hair">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hair">
        <color indexed="64"/>
      </right>
      <top style="thin">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hair">
        <color indexed="64"/>
      </left>
      <right style="thin">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hair">
        <color indexed="64"/>
      </right>
      <top/>
      <bottom style="thin">
        <color indexed="64"/>
      </bottom>
      <diagonal/>
    </border>
  </borders>
  <cellStyleXfs count="5">
    <xf numFmtId="0" fontId="0" fillId="0" borderId="0"/>
    <xf numFmtId="38" fontId="1" fillId="0" borderId="0" applyFont="0" applyFill="0" applyBorder="0" applyAlignment="0" applyProtection="0"/>
    <xf numFmtId="0" fontId="25" fillId="0" borderId="0" applyNumberFormat="0" applyFill="0" applyBorder="0" applyAlignment="0" applyProtection="0">
      <alignment vertical="top"/>
      <protection locked="0"/>
    </xf>
    <xf numFmtId="0" fontId="30" fillId="0" borderId="0"/>
    <xf numFmtId="0" fontId="32" fillId="0" borderId="0" applyNumberFormat="0" applyFill="0" applyBorder="0" applyAlignment="0" applyProtection="0">
      <alignment vertical="top"/>
      <protection locked="0"/>
    </xf>
  </cellStyleXfs>
  <cellXfs count="697">
    <xf numFmtId="0" fontId="0" fillId="0" borderId="0" xfId="0"/>
    <xf numFmtId="0" fontId="0" fillId="0" borderId="0" xfId="0" applyAlignment="1">
      <alignment vertical="center"/>
    </xf>
    <xf numFmtId="0" fontId="5" fillId="2" borderId="2" xfId="0" applyFont="1" applyFill="1" applyBorder="1" applyAlignment="1">
      <alignment horizontal="center" vertical="center"/>
    </xf>
    <xf numFmtId="38" fontId="6" fillId="0" borderId="0" xfId="0" applyNumberFormat="1" applyFont="1" applyBorder="1" applyAlignment="1">
      <alignment vertical="center"/>
    </xf>
    <xf numFmtId="38" fontId="6" fillId="0" borderId="5" xfId="0" applyNumberFormat="1" applyFont="1" applyBorder="1" applyAlignment="1">
      <alignment vertical="center"/>
    </xf>
    <xf numFmtId="38" fontId="6" fillId="0" borderId="6" xfId="0" applyNumberFormat="1" applyFont="1" applyBorder="1" applyAlignment="1">
      <alignment vertical="center"/>
    </xf>
    <xf numFmtId="38" fontId="4" fillId="0" borderId="1" xfId="1" applyFont="1" applyFill="1" applyBorder="1" applyAlignment="1">
      <alignment vertical="center"/>
    </xf>
    <xf numFmtId="38" fontId="6" fillId="0" borderId="1" xfId="1" applyFont="1" applyBorder="1" applyAlignment="1">
      <alignment vertical="center"/>
    </xf>
    <xf numFmtId="38" fontId="6" fillId="0" borderId="7" xfId="1" applyFont="1" applyBorder="1" applyAlignment="1">
      <alignment vertical="center"/>
    </xf>
    <xf numFmtId="38" fontId="6" fillId="0" borderId="8" xfId="1" applyFont="1" applyBorder="1" applyAlignment="1">
      <alignment vertical="center"/>
    </xf>
    <xf numFmtId="38" fontId="6" fillId="0" borderId="1" xfId="0" applyNumberFormat="1" applyFont="1" applyBorder="1" applyAlignment="1">
      <alignment vertical="center"/>
    </xf>
    <xf numFmtId="38" fontId="6" fillId="0" borderId="9" xfId="0" applyNumberFormat="1" applyFont="1" applyBorder="1" applyAlignment="1">
      <alignment vertical="center"/>
    </xf>
    <xf numFmtId="38" fontId="6" fillId="0" borderId="8" xfId="0" applyNumberFormat="1" applyFont="1" applyBorder="1" applyAlignment="1">
      <alignment vertical="center"/>
    </xf>
    <xf numFmtId="38" fontId="6" fillId="0" borderId="5" xfId="1" applyFont="1" applyBorder="1" applyAlignment="1">
      <alignment vertical="center"/>
    </xf>
    <xf numFmtId="38" fontId="6" fillId="0" borderId="10" xfId="1" applyFont="1" applyBorder="1" applyAlignment="1">
      <alignment vertical="center"/>
    </xf>
    <xf numFmtId="38" fontId="6" fillId="0" borderId="9" xfId="1" applyFont="1" applyFill="1" applyBorder="1" applyAlignment="1">
      <alignment vertical="center"/>
    </xf>
    <xf numFmtId="38" fontId="6" fillId="0" borderId="8" xfId="1" applyFont="1" applyFill="1" applyBorder="1" applyAlignment="1">
      <alignment vertical="center"/>
    </xf>
    <xf numFmtId="3" fontId="6" fillId="0" borderId="1" xfId="0" applyNumberFormat="1" applyFont="1" applyBorder="1" applyAlignment="1">
      <alignment vertical="center"/>
    </xf>
    <xf numFmtId="38" fontId="6" fillId="0" borderId="5" xfId="1" applyFont="1" applyFill="1" applyBorder="1" applyAlignment="1">
      <alignment vertical="center"/>
    </xf>
    <xf numFmtId="38" fontId="6" fillId="0" borderId="10" xfId="1" applyFont="1" applyFill="1" applyBorder="1" applyAlignment="1">
      <alignment vertical="center"/>
    </xf>
    <xf numFmtId="38" fontId="6" fillId="0" borderId="1" xfId="1" applyFont="1" applyFill="1" applyBorder="1" applyAlignment="1">
      <alignment vertical="center"/>
    </xf>
    <xf numFmtId="38" fontId="6" fillId="0" borderId="9" xfId="1" applyFont="1" applyBorder="1" applyAlignment="1">
      <alignment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3" fillId="0" borderId="0" xfId="0" applyFont="1" applyAlignment="1">
      <alignment vertical="center"/>
    </xf>
    <xf numFmtId="0" fontId="5" fillId="2" borderId="1" xfId="0" applyFont="1" applyFill="1" applyBorder="1" applyAlignment="1">
      <alignment horizontal="center" vertical="center"/>
    </xf>
    <xf numFmtId="38" fontId="6" fillId="0" borderId="10" xfId="0" applyNumberFormat="1" applyFont="1" applyBorder="1" applyAlignment="1">
      <alignment vertical="center"/>
    </xf>
    <xf numFmtId="0" fontId="5" fillId="2" borderId="10"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7" xfId="0" applyFont="1" applyFill="1" applyBorder="1" applyAlignment="1">
      <alignment horizontal="center" vertical="center"/>
    </xf>
    <xf numFmtId="38" fontId="6" fillId="0" borderId="17" xfId="0" applyNumberFormat="1" applyFont="1" applyBorder="1" applyAlignment="1">
      <alignment vertical="center"/>
    </xf>
    <xf numFmtId="38" fontId="4" fillId="0" borderId="17" xfId="1" applyFont="1" applyFill="1" applyBorder="1" applyAlignment="1">
      <alignment vertical="center"/>
    </xf>
    <xf numFmtId="38" fontId="6" fillId="0" borderId="18" xfId="1" applyFont="1" applyFill="1" applyBorder="1" applyAlignment="1">
      <alignment vertical="center"/>
    </xf>
    <xf numFmtId="38" fontId="6" fillId="0" borderId="19" xfId="1" applyFont="1" applyFill="1" applyBorder="1" applyAlignment="1">
      <alignment vertical="center"/>
    </xf>
    <xf numFmtId="38" fontId="6" fillId="0" borderId="17" xfId="1" applyFont="1" applyFill="1" applyBorder="1" applyAlignment="1">
      <alignment vertical="center"/>
    </xf>
    <xf numFmtId="38" fontId="6" fillId="0" borderId="20" xfId="0" applyNumberFormat="1" applyFont="1" applyBorder="1" applyAlignment="1">
      <alignment vertical="center"/>
    </xf>
    <xf numFmtId="38" fontId="6" fillId="0" borderId="21" xfId="0" applyNumberFormat="1" applyFont="1" applyBorder="1" applyAlignment="1">
      <alignment vertical="center"/>
    </xf>
    <xf numFmtId="0" fontId="5" fillId="2" borderId="23" xfId="0" applyFont="1" applyFill="1" applyBorder="1" applyAlignment="1">
      <alignment horizontal="center" vertical="center"/>
    </xf>
    <xf numFmtId="38" fontId="6" fillId="0" borderId="22" xfId="0" applyNumberFormat="1" applyFont="1" applyFill="1" applyBorder="1" applyAlignment="1">
      <alignment vertical="center"/>
    </xf>
    <xf numFmtId="38" fontId="4" fillId="0" borderId="22" xfId="1" applyFont="1" applyFill="1" applyBorder="1" applyAlignment="1">
      <alignment vertical="center"/>
    </xf>
    <xf numFmtId="38" fontId="6" fillId="0" borderId="24" xfId="1" applyFont="1" applyFill="1" applyBorder="1" applyAlignment="1">
      <alignment vertical="center"/>
    </xf>
    <xf numFmtId="38" fontId="6" fillId="0" borderId="25" xfId="1" applyFont="1" applyFill="1" applyBorder="1" applyAlignment="1">
      <alignment vertical="center"/>
    </xf>
    <xf numFmtId="38" fontId="6" fillId="0" borderId="22" xfId="1" applyFont="1" applyFill="1" applyBorder="1" applyAlignment="1">
      <alignment vertical="center"/>
    </xf>
    <xf numFmtId="38" fontId="6" fillId="0" borderId="24" xfId="0" applyNumberFormat="1" applyFont="1" applyFill="1" applyBorder="1" applyAlignment="1">
      <alignment vertical="center"/>
    </xf>
    <xf numFmtId="38" fontId="6" fillId="0" borderId="26" xfId="0" applyNumberFormat="1" applyFont="1" applyFill="1" applyBorder="1" applyAlignment="1">
      <alignment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8" xfId="0" applyFont="1" applyFill="1" applyBorder="1" applyAlignment="1">
      <alignment horizontal="center" vertical="center"/>
    </xf>
    <xf numFmtId="38" fontId="6" fillId="0" borderId="17" xfId="0" applyNumberFormat="1" applyFont="1" applyFill="1" applyBorder="1" applyAlignment="1">
      <alignment vertical="center"/>
    </xf>
    <xf numFmtId="38" fontId="6" fillId="0" borderId="20" xfId="1" applyFont="1" applyFill="1" applyBorder="1" applyAlignment="1">
      <alignment vertical="center"/>
    </xf>
    <xf numFmtId="38" fontId="6" fillId="0" borderId="20" xfId="0" applyNumberFormat="1" applyFont="1" applyFill="1" applyBorder="1" applyAlignment="1">
      <alignment vertical="center"/>
    </xf>
    <xf numFmtId="38" fontId="6" fillId="0" borderId="21" xfId="0" applyNumberFormat="1" applyFont="1" applyFill="1" applyBorder="1" applyAlignment="1">
      <alignment vertical="center"/>
    </xf>
    <xf numFmtId="49" fontId="0" fillId="0" borderId="0" xfId="0" applyNumberFormat="1" applyAlignment="1">
      <alignment vertical="center"/>
    </xf>
    <xf numFmtId="49" fontId="7" fillId="2" borderId="2" xfId="0" applyNumberFormat="1" applyFont="1" applyFill="1" applyBorder="1" applyAlignment="1">
      <alignment horizontal="center" vertical="center"/>
    </xf>
    <xf numFmtId="0" fontId="7" fillId="2" borderId="1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2" xfId="0" applyFont="1" applyFill="1" applyBorder="1" applyAlignment="1">
      <alignment horizontal="center" vertical="center"/>
    </xf>
    <xf numFmtId="0" fontId="6" fillId="0" borderId="27" xfId="0" applyFont="1" applyBorder="1" applyAlignment="1">
      <alignment horizontal="right" vertical="center"/>
    </xf>
    <xf numFmtId="0" fontId="6" fillId="0" borderId="28" xfId="0" applyFont="1" applyBorder="1" applyAlignment="1">
      <alignment horizontal="right" vertical="center"/>
    </xf>
    <xf numFmtId="0" fontId="6" fillId="0" borderId="29" xfId="0" applyFont="1" applyBorder="1" applyAlignment="1">
      <alignment horizontal="right" vertical="center"/>
    </xf>
    <xf numFmtId="0" fontId="6" fillId="0" borderId="30" xfId="0" applyFont="1" applyBorder="1" applyAlignment="1">
      <alignment horizontal="right" vertical="center"/>
    </xf>
    <xf numFmtId="0" fontId="6" fillId="0" borderId="31" xfId="0" applyFont="1" applyBorder="1" applyAlignment="1">
      <alignment horizontal="right" vertical="center"/>
    </xf>
    <xf numFmtId="38" fontId="6" fillId="0" borderId="29" xfId="1" applyFont="1" applyFill="1" applyBorder="1" applyAlignment="1">
      <alignment horizontal="right" vertical="center"/>
    </xf>
    <xf numFmtId="0" fontId="6" fillId="0" borderId="8" xfId="0" applyFont="1" applyBorder="1" applyAlignment="1">
      <alignment horizontal="right" vertical="center"/>
    </xf>
    <xf numFmtId="0" fontId="6" fillId="0" borderId="5" xfId="0" applyFont="1" applyBorder="1" applyAlignment="1">
      <alignment horizontal="right" vertical="center"/>
    </xf>
    <xf numFmtId="0" fontId="6" fillId="0" borderId="1" xfId="0" applyFont="1" applyBorder="1" applyAlignment="1">
      <alignment horizontal="right" vertical="center"/>
    </xf>
    <xf numFmtId="0" fontId="6" fillId="0" borderId="10" xfId="0" applyFont="1" applyBorder="1" applyAlignment="1">
      <alignment horizontal="right" vertical="center"/>
    </xf>
    <xf numFmtId="0" fontId="6" fillId="0" borderId="9" xfId="0" applyFont="1" applyBorder="1" applyAlignment="1">
      <alignment horizontal="right" vertical="center"/>
    </xf>
    <xf numFmtId="38" fontId="6" fillId="0" borderId="1" xfId="1" applyFont="1" applyFill="1" applyBorder="1" applyAlignment="1">
      <alignment horizontal="right" vertical="center"/>
    </xf>
    <xf numFmtId="38" fontId="6" fillId="0" borderId="22" xfId="1" applyFont="1" applyFill="1" applyBorder="1" applyAlignment="1">
      <alignment horizontal="right" vertical="center"/>
    </xf>
    <xf numFmtId="38" fontId="6" fillId="0" borderId="12" xfId="1" applyFont="1" applyFill="1" applyBorder="1" applyAlignment="1">
      <alignment horizontal="right" vertical="center" shrinkToFit="1"/>
    </xf>
    <xf numFmtId="38" fontId="6" fillId="0" borderId="11" xfId="1" applyFont="1" applyFill="1" applyBorder="1" applyAlignment="1">
      <alignment horizontal="right" vertical="center" shrinkToFit="1"/>
    </xf>
    <xf numFmtId="38" fontId="6" fillId="0" borderId="2" xfId="1" applyFont="1" applyFill="1" applyBorder="1" applyAlignment="1">
      <alignment horizontal="right" vertical="center" shrinkToFit="1"/>
    </xf>
    <xf numFmtId="0" fontId="7" fillId="2" borderId="2" xfId="0" applyFont="1" applyFill="1" applyBorder="1" applyAlignment="1">
      <alignment horizontal="left" vertical="center"/>
    </xf>
    <xf numFmtId="176" fontId="6" fillId="0" borderId="2" xfId="0" applyNumberFormat="1" applyFont="1" applyBorder="1" applyAlignment="1">
      <alignment horizontal="right" vertical="center" shrinkToFit="1"/>
    </xf>
    <xf numFmtId="0" fontId="6" fillId="0" borderId="22" xfId="0" applyFont="1" applyBorder="1" applyAlignment="1">
      <alignment horizontal="right" vertical="center"/>
    </xf>
    <xf numFmtId="38" fontId="6" fillId="0" borderId="12" xfId="1" applyFont="1" applyFill="1" applyBorder="1" applyAlignment="1">
      <alignment horizontal="right" vertical="center"/>
    </xf>
    <xf numFmtId="38" fontId="6" fillId="0" borderId="14" xfId="1" applyFont="1" applyFill="1" applyBorder="1" applyAlignment="1">
      <alignment horizontal="right" vertical="center"/>
    </xf>
    <xf numFmtId="38" fontId="6" fillId="0" borderId="2" xfId="1" applyFont="1" applyFill="1" applyBorder="1" applyAlignment="1">
      <alignment horizontal="right" vertical="center"/>
    </xf>
    <xf numFmtId="49" fontId="7" fillId="0" borderId="32" xfId="0" applyNumberFormat="1" applyFont="1" applyBorder="1" applyAlignment="1">
      <alignment horizontal="center" vertical="center"/>
    </xf>
    <xf numFmtId="0" fontId="6" fillId="0" borderId="32" xfId="0" applyFont="1" applyBorder="1" applyAlignment="1">
      <alignment vertical="center"/>
    </xf>
    <xf numFmtId="0" fontId="6" fillId="0" borderId="0" xfId="0" applyFont="1" applyAlignment="1">
      <alignment vertical="center"/>
    </xf>
    <xf numFmtId="49" fontId="7" fillId="0" borderId="0" xfId="0" applyNumberFormat="1" applyFont="1" applyAlignment="1">
      <alignment horizontal="center" vertical="center"/>
    </xf>
    <xf numFmtId="38" fontId="6" fillId="0" borderId="0" xfId="1" applyFont="1" applyFill="1" applyBorder="1" applyAlignment="1">
      <alignment horizontal="right" vertical="center"/>
    </xf>
    <xf numFmtId="0" fontId="0" fillId="0" borderId="0" xfId="0" applyAlignment="1">
      <alignment horizontal="right" vertical="center"/>
    </xf>
    <xf numFmtId="0" fontId="0" fillId="0" borderId="0" xfId="0" applyAlignment="1">
      <alignment vertical="center" shrinkToFit="1"/>
    </xf>
    <xf numFmtId="0" fontId="14" fillId="0" borderId="0" xfId="0" applyFont="1" applyAlignment="1">
      <alignment vertical="center" shrinkToFit="1"/>
    </xf>
    <xf numFmtId="0" fontId="4" fillId="0" borderId="22" xfId="0" applyFont="1" applyBorder="1" applyAlignment="1">
      <alignment horizontal="right" vertical="center"/>
    </xf>
    <xf numFmtId="0" fontId="4" fillId="0" borderId="25" xfId="0" applyFont="1" applyBorder="1" applyAlignment="1">
      <alignment horizontal="right" vertical="center"/>
    </xf>
    <xf numFmtId="0" fontId="4" fillId="0" borderId="24" xfId="0" applyFont="1" applyBorder="1" applyAlignment="1">
      <alignment horizontal="right" vertical="center"/>
    </xf>
    <xf numFmtId="0" fontId="4" fillId="0" borderId="33" xfId="0" applyFont="1" applyBorder="1" applyAlignment="1">
      <alignment horizontal="right" vertical="center"/>
    </xf>
    <xf numFmtId="49" fontId="15" fillId="2" borderId="22" xfId="0" applyNumberFormat="1" applyFont="1" applyFill="1" applyBorder="1" applyAlignment="1">
      <alignment horizontal="center" vertical="center" shrinkToFit="1"/>
    </xf>
    <xf numFmtId="0" fontId="4" fillId="0" borderId="1" xfId="0" applyFont="1" applyBorder="1" applyAlignment="1">
      <alignment horizontal="right" vertical="center"/>
    </xf>
    <xf numFmtId="0" fontId="4" fillId="0" borderId="5" xfId="0" applyFont="1" applyBorder="1" applyAlignment="1">
      <alignment horizontal="right" vertical="center"/>
    </xf>
    <xf numFmtId="0" fontId="4" fillId="0" borderId="8" xfId="0" applyFont="1" applyBorder="1" applyAlignment="1">
      <alignment horizontal="right" vertical="center"/>
    </xf>
    <xf numFmtId="0" fontId="4" fillId="0" borderId="34" xfId="0" applyFont="1" applyBorder="1" applyAlignment="1">
      <alignment horizontal="right" vertical="center"/>
    </xf>
    <xf numFmtId="49" fontId="15" fillId="2" borderId="1" xfId="0" applyNumberFormat="1" applyFont="1" applyFill="1" applyBorder="1" applyAlignment="1">
      <alignment horizontal="center" vertical="center" shrinkToFit="1"/>
    </xf>
    <xf numFmtId="38" fontId="6" fillId="0" borderId="0" xfId="1" applyFont="1" applyFill="1" applyBorder="1" applyAlignment="1">
      <alignment vertical="center"/>
    </xf>
    <xf numFmtId="0" fontId="7" fillId="0" borderId="0" xfId="0" applyFont="1" applyAlignment="1">
      <alignment horizontal="left" vertical="center"/>
    </xf>
    <xf numFmtId="0" fontId="4" fillId="0" borderId="29" xfId="0" applyFont="1" applyBorder="1" applyAlignment="1">
      <alignment horizontal="right" vertical="center"/>
    </xf>
    <xf numFmtId="0" fontId="4" fillId="0" borderId="28" xfId="0" applyFont="1" applyBorder="1" applyAlignment="1">
      <alignment horizontal="right" vertical="center"/>
    </xf>
    <xf numFmtId="0" fontId="4" fillId="0" borderId="27" xfId="0" applyFont="1" applyBorder="1" applyAlignment="1">
      <alignment horizontal="right" vertical="center"/>
    </xf>
    <xf numFmtId="0" fontId="4" fillId="0" borderId="35" xfId="0" applyFont="1" applyBorder="1" applyAlignment="1">
      <alignment horizontal="right" vertical="center"/>
    </xf>
    <xf numFmtId="49" fontId="15" fillId="2" borderId="29" xfId="0" applyNumberFormat="1"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2" xfId="0" applyFont="1" applyFill="1" applyBorder="1" applyAlignment="1">
      <alignment horizontal="center" vertical="center"/>
    </xf>
    <xf numFmtId="49" fontId="4" fillId="2" borderId="15" xfId="0" applyNumberFormat="1" applyFont="1" applyFill="1" applyBorder="1" applyAlignment="1">
      <alignment horizontal="center" vertical="center" shrinkToFit="1"/>
    </xf>
    <xf numFmtId="49" fontId="15" fillId="2" borderId="2" xfId="0" applyNumberFormat="1" applyFont="1" applyFill="1" applyBorder="1" applyAlignment="1">
      <alignment horizontal="center" vertical="center" shrinkToFit="1"/>
    </xf>
    <xf numFmtId="49" fontId="15" fillId="2" borderId="15" xfId="0" applyNumberFormat="1" applyFont="1" applyFill="1" applyBorder="1" applyAlignment="1">
      <alignment horizontal="center" vertical="center" shrinkToFit="1"/>
    </xf>
    <xf numFmtId="0" fontId="10" fillId="0" borderId="0" xfId="0" applyFont="1"/>
    <xf numFmtId="0" fontId="16" fillId="0" borderId="0" xfId="0" applyFont="1" applyAlignment="1">
      <alignment vertical="center"/>
    </xf>
    <xf numFmtId="0" fontId="16" fillId="0" borderId="0" xfId="0" applyFont="1" applyAlignment="1">
      <alignment horizontal="center" vertical="center"/>
    </xf>
    <xf numFmtId="0" fontId="8" fillId="0" borderId="0" xfId="0" applyFont="1" applyAlignment="1">
      <alignment horizontal="center" vertical="center"/>
    </xf>
    <xf numFmtId="0" fontId="5" fillId="2" borderId="4" xfId="0" applyFont="1" applyFill="1" applyBorder="1" applyAlignment="1">
      <alignment horizontal="center" wrapText="1"/>
    </xf>
    <xf numFmtId="0" fontId="18" fillId="2" borderId="4" xfId="0" applyFont="1" applyFill="1" applyBorder="1" applyAlignment="1">
      <alignment horizontal="center" wrapText="1"/>
    </xf>
    <xf numFmtId="0" fontId="20" fillId="2" borderId="3" xfId="0" applyFont="1" applyFill="1" applyBorder="1" applyAlignment="1">
      <alignment horizontal="center"/>
    </xf>
    <xf numFmtId="0" fontId="5" fillId="0" borderId="0" xfId="0" applyFont="1" applyAlignment="1">
      <alignment vertical="center"/>
    </xf>
    <xf numFmtId="0" fontId="18" fillId="2" borderId="13" xfId="0" applyFont="1" applyFill="1" applyBorder="1" applyAlignment="1">
      <alignment horizontal="right"/>
    </xf>
    <xf numFmtId="38" fontId="4" fillId="0" borderId="10" xfId="0" applyNumberFormat="1" applyFont="1" applyBorder="1" applyAlignment="1">
      <alignment horizontal="right" vertical="center"/>
    </xf>
    <xf numFmtId="38" fontId="4" fillId="0" borderId="5" xfId="0" applyNumberFormat="1" applyFont="1" applyBorder="1" applyAlignment="1">
      <alignment horizontal="right" vertical="center"/>
    </xf>
    <xf numFmtId="176" fontId="4" fillId="0" borderId="1" xfId="0" applyNumberFormat="1" applyFont="1" applyBorder="1" applyAlignment="1">
      <alignment horizontal="right" vertical="center"/>
    </xf>
    <xf numFmtId="176" fontId="4" fillId="0" borderId="10" xfId="0" applyNumberFormat="1" applyFont="1" applyBorder="1" applyAlignment="1">
      <alignment horizontal="right" vertical="center"/>
    </xf>
    <xf numFmtId="177" fontId="4" fillId="0" borderId="1" xfId="0" applyNumberFormat="1" applyFont="1" applyBorder="1" applyAlignment="1">
      <alignment horizontal="right" vertical="center"/>
    </xf>
    <xf numFmtId="0" fontId="5" fillId="0" borderId="0" xfId="0" applyFont="1" applyAlignment="1">
      <alignment horizontal="center" vertical="center"/>
    </xf>
    <xf numFmtId="38" fontId="8" fillId="0" borderId="0" xfId="0" applyNumberFormat="1" applyFont="1" applyAlignment="1">
      <alignment vertical="center"/>
    </xf>
    <xf numFmtId="38" fontId="4" fillId="0" borderId="1" xfId="1" applyFont="1" applyFill="1" applyBorder="1" applyAlignment="1" applyProtection="1">
      <alignment horizontal="right" vertical="center"/>
    </xf>
    <xf numFmtId="38" fontId="4" fillId="0" borderId="1" xfId="1" applyFont="1" applyBorder="1" applyAlignment="1">
      <alignment horizontal="right" vertical="center"/>
    </xf>
    <xf numFmtId="38" fontId="4" fillId="0" borderId="10" xfId="1" applyFont="1" applyBorder="1" applyAlignment="1">
      <alignment vertical="center"/>
    </xf>
    <xf numFmtId="38" fontId="4" fillId="0" borderId="5" xfId="1" applyFont="1" applyBorder="1" applyAlignment="1">
      <alignment vertical="center"/>
    </xf>
    <xf numFmtId="38" fontId="4" fillId="0" borderId="1" xfId="0" applyNumberFormat="1" applyFont="1" applyBorder="1" applyAlignment="1">
      <alignment horizontal="right" vertical="center"/>
    </xf>
    <xf numFmtId="3" fontId="4" fillId="0" borderId="10" xfId="0" applyNumberFormat="1" applyFont="1" applyBorder="1" applyAlignment="1">
      <alignment horizontal="right" vertical="center"/>
    </xf>
    <xf numFmtId="0" fontId="4" fillId="0" borderId="10" xfId="0" applyFont="1" applyBorder="1" applyAlignment="1">
      <alignment vertical="center"/>
    </xf>
    <xf numFmtId="0" fontId="4" fillId="0" borderId="5" xfId="0" applyFont="1" applyBorder="1" applyAlignment="1">
      <alignment vertical="center"/>
    </xf>
    <xf numFmtId="0" fontId="4" fillId="0" borderId="1" xfId="0" applyFont="1" applyBorder="1" applyAlignment="1">
      <alignment vertical="center"/>
    </xf>
    <xf numFmtId="177" fontId="4" fillId="0" borderId="1" xfId="0" applyNumberFormat="1" applyFont="1" applyBorder="1" applyAlignment="1">
      <alignment vertical="center"/>
    </xf>
    <xf numFmtId="3" fontId="4" fillId="0" borderId="1" xfId="0" applyNumberFormat="1" applyFont="1" applyBorder="1" applyAlignment="1">
      <alignment horizontal="right" vertical="center"/>
    </xf>
    <xf numFmtId="177" fontId="21" fillId="0" borderId="1" xfId="0" applyNumberFormat="1" applyFont="1" applyBorder="1" applyAlignment="1">
      <alignment horizontal="right" vertical="center"/>
    </xf>
    <xf numFmtId="38" fontId="4" fillId="0" borderId="9" xfId="0" applyNumberFormat="1" applyFont="1" applyBorder="1" applyAlignment="1">
      <alignment horizontal="right" vertical="center"/>
    </xf>
    <xf numFmtId="38" fontId="4" fillId="0" borderId="18" xfId="0" applyNumberFormat="1" applyFont="1" applyBorder="1" applyAlignment="1">
      <alignment horizontal="right" vertical="center"/>
    </xf>
    <xf numFmtId="38" fontId="4" fillId="0" borderId="19" xfId="0" applyNumberFormat="1" applyFont="1" applyBorder="1" applyAlignment="1">
      <alignment horizontal="right" vertical="center"/>
    </xf>
    <xf numFmtId="176" fontId="4" fillId="0" borderId="17" xfId="0" applyNumberFormat="1" applyFont="1" applyBorder="1" applyAlignment="1">
      <alignment horizontal="right" vertical="center"/>
    </xf>
    <xf numFmtId="176" fontId="4" fillId="0" borderId="18" xfId="0" applyNumberFormat="1" applyFont="1" applyBorder="1" applyAlignment="1">
      <alignment horizontal="right" vertical="center"/>
    </xf>
    <xf numFmtId="177" fontId="4" fillId="0" borderId="17" xfId="0" applyNumberFormat="1" applyFont="1" applyBorder="1" applyAlignment="1">
      <alignment horizontal="right" vertical="center"/>
    </xf>
    <xf numFmtId="38" fontId="4" fillId="0" borderId="17" xfId="0" applyNumberFormat="1" applyFont="1" applyBorder="1" applyAlignment="1">
      <alignment horizontal="right" vertical="center"/>
    </xf>
    <xf numFmtId="38" fontId="4" fillId="0" borderId="20" xfId="0" applyNumberFormat="1" applyFont="1" applyBorder="1" applyAlignment="1">
      <alignment horizontal="right" vertical="center"/>
    </xf>
    <xf numFmtId="38" fontId="4" fillId="0" borderId="41" xfId="0" applyNumberFormat="1" applyFont="1" applyBorder="1" applyAlignment="1">
      <alignment horizontal="right" vertical="center"/>
    </xf>
    <xf numFmtId="177" fontId="4" fillId="0" borderId="21" xfId="0" applyNumberFormat="1" applyFont="1" applyBorder="1" applyAlignment="1">
      <alignment horizontal="right" vertical="center"/>
    </xf>
    <xf numFmtId="38" fontId="4" fillId="0" borderId="22" xfId="0" applyNumberFormat="1" applyFont="1" applyBorder="1" applyAlignment="1">
      <alignment horizontal="right" vertical="center"/>
    </xf>
    <xf numFmtId="38" fontId="4" fillId="0" borderId="24" xfId="0" applyNumberFormat="1" applyFont="1" applyBorder="1" applyAlignment="1">
      <alignment horizontal="right" vertical="center"/>
    </xf>
    <xf numFmtId="38" fontId="4" fillId="0" borderId="25" xfId="0" applyNumberFormat="1" applyFont="1" applyBorder="1" applyAlignment="1">
      <alignment horizontal="right" vertical="center"/>
    </xf>
    <xf numFmtId="38" fontId="4" fillId="0" borderId="33" xfId="0" applyNumberFormat="1" applyFont="1" applyBorder="1" applyAlignment="1">
      <alignment horizontal="right" vertical="center"/>
    </xf>
    <xf numFmtId="176" fontId="4" fillId="0" borderId="22" xfId="0" applyNumberFormat="1" applyFont="1" applyBorder="1" applyAlignment="1">
      <alignment horizontal="right" vertical="center"/>
    </xf>
    <xf numFmtId="38" fontId="4" fillId="0" borderId="23"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22" fillId="0" borderId="0" xfId="0" applyFont="1" applyAlignment="1">
      <alignment horizontal="right" vertical="center"/>
    </xf>
    <xf numFmtId="0" fontId="1" fillId="0" borderId="0" xfId="0" applyFont="1" applyAlignment="1">
      <alignment vertical="center"/>
    </xf>
    <xf numFmtId="0" fontId="24" fillId="0" borderId="0" xfId="0" applyFont="1" applyAlignment="1">
      <alignment horizontal="right" vertical="center"/>
    </xf>
    <xf numFmtId="0" fontId="26" fillId="0" borderId="0" xfId="2" applyFont="1" applyAlignment="1" applyProtection="1">
      <alignment vertical="center"/>
    </xf>
    <xf numFmtId="0" fontId="5" fillId="2" borderId="13" xfId="0" applyFont="1" applyFill="1" applyBorder="1" applyAlignment="1">
      <alignment vertical="center"/>
    </xf>
    <xf numFmtId="0" fontId="18" fillId="2" borderId="15"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45" xfId="0" applyFont="1" applyFill="1" applyBorder="1" applyAlignment="1">
      <alignment horizontal="center" vertical="center"/>
    </xf>
    <xf numFmtId="0" fontId="27" fillId="2" borderId="13" xfId="0" applyFont="1" applyFill="1" applyBorder="1" applyAlignment="1">
      <alignment horizontal="center" vertical="center"/>
    </xf>
    <xf numFmtId="0" fontId="20" fillId="2" borderId="13" xfId="0" applyFont="1" applyFill="1" applyBorder="1" applyAlignment="1">
      <alignment horizontal="center" vertical="center"/>
    </xf>
    <xf numFmtId="38" fontId="28" fillId="0" borderId="10" xfId="1" applyFont="1" applyBorder="1" applyAlignment="1">
      <alignment vertical="center"/>
    </xf>
    <xf numFmtId="38" fontId="28" fillId="0" borderId="5" xfId="1" applyFont="1" applyBorder="1" applyAlignment="1">
      <alignment vertical="center"/>
    </xf>
    <xf numFmtId="38" fontId="28" fillId="0" borderId="8" xfId="1" applyFont="1" applyBorder="1" applyAlignment="1">
      <alignment vertical="center"/>
    </xf>
    <xf numFmtId="38" fontId="28" fillId="0" borderId="9" xfId="1" applyFont="1" applyBorder="1" applyAlignment="1">
      <alignment vertical="center"/>
    </xf>
    <xf numFmtId="38" fontId="28" fillId="0" borderId="10" xfId="1" applyFont="1" applyFill="1" applyBorder="1" applyAlignment="1">
      <alignment vertical="center"/>
    </xf>
    <xf numFmtId="38" fontId="28" fillId="0" borderId="5" xfId="1" applyFont="1" applyFill="1" applyBorder="1" applyAlignment="1">
      <alignment vertical="center"/>
    </xf>
    <xf numFmtId="38" fontId="28" fillId="0" borderId="8" xfId="1" applyFont="1" applyFill="1" applyBorder="1" applyAlignment="1">
      <alignment vertical="center"/>
    </xf>
    <xf numFmtId="38" fontId="28" fillId="0" borderId="9" xfId="0" applyNumberFormat="1" applyFont="1" applyBorder="1" applyAlignment="1">
      <alignment vertical="center"/>
    </xf>
    <xf numFmtId="177" fontId="28" fillId="0" borderId="10" xfId="0" applyNumberFormat="1" applyFont="1" applyBorder="1" applyAlignment="1">
      <alignment vertical="center" shrinkToFit="1"/>
    </xf>
    <xf numFmtId="177" fontId="28" fillId="0" borderId="7" xfId="0" applyNumberFormat="1" applyFont="1" applyBorder="1" applyAlignment="1">
      <alignment vertical="center" shrinkToFit="1"/>
    </xf>
    <xf numFmtId="177" fontId="6" fillId="0" borderId="1" xfId="0" applyNumberFormat="1" applyFont="1" applyBorder="1" applyAlignment="1">
      <alignment vertical="center" shrinkToFit="1"/>
    </xf>
    <xf numFmtId="38" fontId="28" fillId="0" borderId="1" xfId="0" applyNumberFormat="1" applyFont="1" applyBorder="1" applyAlignment="1">
      <alignment vertical="center"/>
    </xf>
    <xf numFmtId="178" fontId="28" fillId="0" borderId="1" xfId="0" applyNumberFormat="1" applyFont="1" applyBorder="1" applyAlignment="1">
      <alignment horizontal="center" vertical="center"/>
    </xf>
    <xf numFmtId="38" fontId="0" fillId="0" borderId="0" xfId="0" applyNumberFormat="1" applyAlignment="1">
      <alignment vertical="center"/>
    </xf>
    <xf numFmtId="177" fontId="28" fillId="0" borderId="10" xfId="1" applyNumberFormat="1" applyFont="1" applyFill="1" applyBorder="1" applyAlignment="1">
      <alignment vertical="center" shrinkToFit="1"/>
    </xf>
    <xf numFmtId="177" fontId="28" fillId="0" borderId="7" xfId="1" applyNumberFormat="1" applyFont="1" applyFill="1" applyBorder="1" applyAlignment="1">
      <alignment vertical="center" shrinkToFit="1"/>
    </xf>
    <xf numFmtId="177" fontId="6" fillId="0" borderId="1" xfId="1" applyNumberFormat="1" applyFont="1" applyFill="1" applyBorder="1" applyAlignment="1">
      <alignment vertical="center" shrinkToFit="1"/>
    </xf>
    <xf numFmtId="38" fontId="28" fillId="0" borderId="1" xfId="1" applyFont="1" applyBorder="1" applyAlignment="1">
      <alignment vertical="center"/>
    </xf>
    <xf numFmtId="38" fontId="28" fillId="0" borderId="9" xfId="1" applyFont="1" applyFill="1" applyBorder="1" applyAlignment="1">
      <alignment vertical="center"/>
    </xf>
    <xf numFmtId="38" fontId="28" fillId="0" borderId="1" xfId="1" applyFont="1" applyFill="1" applyBorder="1" applyAlignment="1">
      <alignment vertical="center"/>
    </xf>
    <xf numFmtId="177" fontId="28" fillId="0" borderId="8" xfId="1" applyNumberFormat="1" applyFont="1" applyFill="1" applyBorder="1" applyAlignment="1">
      <alignment vertical="center" shrinkToFit="1"/>
    </xf>
    <xf numFmtId="177" fontId="28" fillId="0" borderId="5" xfId="1" applyNumberFormat="1" applyFont="1" applyFill="1" applyBorder="1" applyAlignment="1">
      <alignment vertical="center" shrinkToFit="1"/>
    </xf>
    <xf numFmtId="38" fontId="28" fillId="0" borderId="18" xfId="1" applyFont="1" applyFill="1" applyBorder="1" applyAlignment="1">
      <alignment vertical="center"/>
    </xf>
    <xf numFmtId="38" fontId="28" fillId="0" borderId="19" xfId="1" applyFont="1" applyFill="1" applyBorder="1" applyAlignment="1">
      <alignment vertical="center"/>
    </xf>
    <xf numFmtId="38" fontId="28" fillId="0" borderId="20" xfId="1" applyFont="1" applyFill="1" applyBorder="1" applyAlignment="1">
      <alignment vertical="center"/>
    </xf>
    <xf numFmtId="38" fontId="28" fillId="0" borderId="21" xfId="1" applyFont="1" applyFill="1" applyBorder="1" applyAlignment="1">
      <alignment vertical="center"/>
    </xf>
    <xf numFmtId="38" fontId="28" fillId="0" borderId="21" xfId="0" applyNumberFormat="1" applyFont="1" applyBorder="1" applyAlignment="1">
      <alignment vertical="center"/>
    </xf>
    <xf numFmtId="177" fontId="28" fillId="0" borderId="18" xfId="0" applyNumberFormat="1" applyFont="1" applyBorder="1" applyAlignment="1">
      <alignment vertical="center" shrinkToFit="1"/>
    </xf>
    <xf numFmtId="177" fontId="28" fillId="0" borderId="46" xfId="0" applyNumberFormat="1" applyFont="1" applyBorder="1" applyAlignment="1">
      <alignment vertical="center" shrinkToFit="1"/>
    </xf>
    <xf numFmtId="177" fontId="6" fillId="0" borderId="17" xfId="0" applyNumberFormat="1" applyFont="1" applyBorder="1" applyAlignment="1">
      <alignment vertical="center" shrinkToFit="1"/>
    </xf>
    <xf numFmtId="38" fontId="28" fillId="0" borderId="17" xfId="0" applyNumberFormat="1" applyFont="1" applyBorder="1" applyAlignment="1">
      <alignment vertical="center"/>
    </xf>
    <xf numFmtId="178" fontId="28" fillId="0" borderId="17" xfId="0" applyNumberFormat="1" applyFont="1" applyBorder="1" applyAlignment="1">
      <alignment horizontal="center" vertical="center"/>
    </xf>
    <xf numFmtId="38" fontId="6" fillId="0" borderId="41" xfId="1" applyFont="1" applyFill="1" applyBorder="1" applyAlignment="1">
      <alignment vertical="center"/>
    </xf>
    <xf numFmtId="38" fontId="28" fillId="0" borderId="19" xfId="0" applyNumberFormat="1" applyFont="1" applyBorder="1" applyAlignment="1">
      <alignment vertical="center"/>
    </xf>
    <xf numFmtId="177" fontId="28" fillId="0" borderId="20" xfId="0" applyNumberFormat="1" applyFont="1" applyBorder="1" applyAlignment="1">
      <alignment vertical="center" shrinkToFit="1"/>
    </xf>
    <xf numFmtId="177" fontId="28" fillId="0" borderId="19" xfId="0" applyNumberFormat="1" applyFont="1" applyBorder="1" applyAlignment="1">
      <alignment vertical="center" shrinkToFit="1"/>
    </xf>
    <xf numFmtId="178" fontId="28" fillId="0" borderId="21" xfId="0" applyNumberFormat="1" applyFont="1" applyBorder="1" applyAlignment="1">
      <alignment horizontal="center" vertical="center"/>
    </xf>
    <xf numFmtId="38" fontId="28" fillId="0" borderId="24" xfId="1" applyFont="1" applyFill="1" applyBorder="1" applyAlignment="1">
      <alignment vertical="center"/>
    </xf>
    <xf numFmtId="38" fontId="28" fillId="0" borderId="25" xfId="1" applyFont="1" applyFill="1" applyBorder="1" applyAlignment="1">
      <alignment vertical="center"/>
    </xf>
    <xf numFmtId="38" fontId="6" fillId="0" borderId="33" xfId="1" applyFont="1" applyFill="1" applyBorder="1" applyAlignment="1">
      <alignment vertical="center"/>
    </xf>
    <xf numFmtId="38" fontId="28" fillId="0" borderId="25" xfId="0" applyNumberFormat="1" applyFont="1" applyBorder="1" applyAlignment="1">
      <alignment vertical="center"/>
    </xf>
    <xf numFmtId="177" fontId="28" fillId="0" borderId="24" xfId="0" applyNumberFormat="1" applyFont="1" applyBorder="1" applyAlignment="1">
      <alignment vertical="center" shrinkToFit="1"/>
    </xf>
    <xf numFmtId="177" fontId="28" fillId="0" borderId="25" xfId="0" applyNumberFormat="1" applyFont="1" applyBorder="1" applyAlignment="1">
      <alignment vertical="center" shrinkToFit="1"/>
    </xf>
    <xf numFmtId="177" fontId="6" fillId="0" borderId="22" xfId="0" applyNumberFormat="1" applyFont="1" applyBorder="1" applyAlignment="1">
      <alignment vertical="center" shrinkToFit="1"/>
    </xf>
    <xf numFmtId="38" fontId="28" fillId="0" borderId="22" xfId="0" applyNumberFormat="1" applyFont="1" applyBorder="1" applyAlignment="1">
      <alignment vertical="center"/>
    </xf>
    <xf numFmtId="178" fontId="28" fillId="0" borderId="26" xfId="0" applyNumberFormat="1" applyFont="1" applyBorder="1" applyAlignment="1">
      <alignment horizontal="center" vertical="center"/>
    </xf>
    <xf numFmtId="38" fontId="28" fillId="0" borderId="0" xfId="1" applyFont="1" applyFill="1" applyBorder="1" applyAlignment="1">
      <alignment vertical="center"/>
    </xf>
    <xf numFmtId="179" fontId="28" fillId="0" borderId="0" xfId="1" applyNumberFormat="1" applyFont="1" applyFill="1" applyBorder="1" applyAlignment="1">
      <alignment vertical="center"/>
    </xf>
    <xf numFmtId="179" fontId="6" fillId="0" borderId="0" xfId="1" applyNumberFormat="1" applyFont="1" applyFill="1" applyBorder="1" applyAlignment="1">
      <alignment vertical="center"/>
    </xf>
    <xf numFmtId="180" fontId="29" fillId="0" borderId="0" xfId="0" applyNumberFormat="1" applyFont="1" applyAlignment="1">
      <alignment horizontal="right" vertical="center"/>
    </xf>
    <xf numFmtId="0" fontId="0" fillId="0" borderId="0" xfId="0" applyAlignment="1">
      <alignment horizontal="center" vertical="center"/>
    </xf>
    <xf numFmtId="0" fontId="30" fillId="0" borderId="0" xfId="3" applyAlignment="1">
      <alignment vertical="center"/>
    </xf>
    <xf numFmtId="0" fontId="31" fillId="0" borderId="0" xfId="3" applyFont="1" applyAlignment="1">
      <alignment horizontal="center" vertical="center"/>
    </xf>
    <xf numFmtId="0" fontId="8" fillId="0" borderId="0" xfId="3" applyFont="1" applyAlignment="1">
      <alignment horizontal="left" vertical="center"/>
    </xf>
    <xf numFmtId="0" fontId="8" fillId="0" borderId="0" xfId="3" applyFont="1" applyAlignment="1">
      <alignment vertical="center"/>
    </xf>
    <xf numFmtId="0" fontId="24" fillId="0" borderId="0" xfId="3" applyFont="1" applyAlignment="1">
      <alignment horizontal="right"/>
    </xf>
    <xf numFmtId="0" fontId="26" fillId="0" borderId="0" xfId="4" applyFont="1" applyAlignment="1" applyProtection="1">
      <alignment vertical="center"/>
    </xf>
    <xf numFmtId="0" fontId="33" fillId="0" borderId="0" xfId="3" applyFont="1" applyAlignment="1">
      <alignment horizontal="right" vertical="center"/>
    </xf>
    <xf numFmtId="0" fontId="18" fillId="2" borderId="4" xfId="3" applyFont="1" applyFill="1" applyBorder="1" applyAlignment="1">
      <alignment horizontal="center"/>
    </xf>
    <xf numFmtId="0" fontId="13" fillId="2" borderId="13" xfId="3" applyFont="1" applyFill="1" applyBorder="1" applyAlignment="1">
      <alignment horizontal="right" vertical="center"/>
    </xf>
    <xf numFmtId="0" fontId="5" fillId="2" borderId="10" xfId="3" applyFont="1" applyFill="1" applyBorder="1" applyAlignment="1">
      <alignment horizontal="center" vertical="center"/>
    </xf>
    <xf numFmtId="0" fontId="30" fillId="0" borderId="10" xfId="3" applyBorder="1" applyAlignment="1">
      <alignment horizontal="center" vertical="center"/>
    </xf>
    <xf numFmtId="0" fontId="15" fillId="0" borderId="10" xfId="3" applyFont="1" applyBorder="1" applyAlignment="1">
      <alignment horizontal="center" vertical="center"/>
    </xf>
    <xf numFmtId="37" fontId="4" fillId="0" borderId="10" xfId="3" applyNumberFormat="1" applyFont="1" applyBorder="1" applyAlignment="1">
      <alignment vertical="center"/>
    </xf>
    <xf numFmtId="39" fontId="4" fillId="0" borderId="10" xfId="3" applyNumberFormat="1" applyFont="1" applyBorder="1" applyAlignment="1">
      <alignment horizontal="center" vertical="center"/>
    </xf>
    <xf numFmtId="0" fontId="4" fillId="0" borderId="10" xfId="3" applyFont="1" applyBorder="1" applyAlignment="1">
      <alignment vertical="center"/>
    </xf>
    <xf numFmtId="181" fontId="4" fillId="0" borderId="1" xfId="3" applyNumberFormat="1" applyFont="1" applyBorder="1" applyAlignment="1">
      <alignment horizontal="center" vertical="center"/>
    </xf>
    <xf numFmtId="0" fontId="5" fillId="2" borderId="1" xfId="3" applyFont="1" applyFill="1" applyBorder="1" applyAlignment="1">
      <alignment horizontal="center" vertical="center"/>
    </xf>
    <xf numFmtId="0" fontId="30" fillId="0" borderId="1" xfId="3" applyBorder="1" applyAlignment="1">
      <alignment vertical="center"/>
    </xf>
    <xf numFmtId="0" fontId="15" fillId="0" borderId="1" xfId="3" applyFont="1" applyBorder="1" applyAlignment="1">
      <alignment horizontal="center" vertical="center"/>
    </xf>
    <xf numFmtId="38" fontId="4" fillId="0" borderId="1" xfId="1" applyFont="1" applyBorder="1" applyAlignment="1">
      <alignment vertical="center"/>
    </xf>
    <xf numFmtId="0" fontId="4" fillId="0" borderId="1" xfId="3" applyFont="1" applyBorder="1" applyAlignment="1">
      <alignment vertical="center"/>
    </xf>
    <xf numFmtId="0" fontId="30" fillId="0" borderId="1" xfId="3" applyBorder="1" applyAlignment="1">
      <alignment horizontal="center" vertical="center"/>
    </xf>
    <xf numFmtId="37" fontId="4" fillId="0" borderId="1" xfId="3" applyNumberFormat="1" applyFont="1" applyBorder="1" applyAlignment="1">
      <alignment vertical="center"/>
    </xf>
    <xf numFmtId="0" fontId="5" fillId="2" borderId="3" xfId="3" applyFont="1" applyFill="1" applyBorder="1" applyAlignment="1">
      <alignment horizontal="center" vertical="center"/>
    </xf>
    <xf numFmtId="0" fontId="30" fillId="0" borderId="3" xfId="3" applyBorder="1" applyAlignment="1">
      <alignment horizontal="center" vertical="center"/>
    </xf>
    <xf numFmtId="0" fontId="15" fillId="0" borderId="3" xfId="3" applyFont="1" applyBorder="1" applyAlignment="1">
      <alignment horizontal="center" vertical="center"/>
    </xf>
    <xf numFmtId="37" fontId="4" fillId="0" borderId="3" xfId="3" applyNumberFormat="1" applyFont="1" applyBorder="1" applyAlignment="1">
      <alignment vertical="center"/>
    </xf>
    <xf numFmtId="38" fontId="4" fillId="0" borderId="3" xfId="1" applyFont="1" applyBorder="1" applyAlignment="1">
      <alignment vertical="center"/>
    </xf>
    <xf numFmtId="39" fontId="4" fillId="0" borderId="18" xfId="3" applyNumberFormat="1" applyFont="1" applyBorder="1" applyAlignment="1">
      <alignment horizontal="center" vertical="center"/>
    </xf>
    <xf numFmtId="181" fontId="4" fillId="0" borderId="3" xfId="3" applyNumberFormat="1" applyFont="1" applyBorder="1" applyAlignment="1">
      <alignment horizontal="center" vertical="center"/>
    </xf>
    <xf numFmtId="0" fontId="5" fillId="2" borderId="17" xfId="3" applyFont="1" applyFill="1" applyBorder="1" applyAlignment="1">
      <alignment horizontal="center" vertical="center"/>
    </xf>
    <xf numFmtId="0" fontId="30" fillId="0" borderId="17" xfId="3" applyBorder="1" applyAlignment="1">
      <alignment horizontal="center" vertical="center"/>
    </xf>
    <xf numFmtId="0" fontId="15" fillId="0" borderId="17" xfId="3" applyFont="1" applyBorder="1" applyAlignment="1">
      <alignment horizontal="center" vertical="center"/>
    </xf>
    <xf numFmtId="37" fontId="4" fillId="0" borderId="17" xfId="3" applyNumberFormat="1" applyFont="1" applyBorder="1" applyAlignment="1">
      <alignment horizontal="right" vertical="center"/>
    </xf>
    <xf numFmtId="38" fontId="4" fillId="0" borderId="17" xfId="1" applyFont="1" applyBorder="1" applyAlignment="1">
      <alignment horizontal="right" vertical="center"/>
    </xf>
    <xf numFmtId="0" fontId="4" fillId="0" borderId="17" xfId="3" applyFont="1" applyBorder="1" applyAlignment="1">
      <alignment horizontal="right" vertical="center"/>
    </xf>
    <xf numFmtId="181" fontId="4" fillId="0" borderId="17" xfId="3" applyNumberFormat="1" applyFont="1" applyBorder="1" applyAlignment="1">
      <alignment horizontal="center" vertical="center"/>
    </xf>
    <xf numFmtId="37" fontId="4" fillId="0" borderId="17" xfId="3" applyNumberFormat="1" applyFont="1" applyBorder="1" applyAlignment="1">
      <alignment vertical="center"/>
    </xf>
    <xf numFmtId="38" fontId="4" fillId="0" borderId="17" xfId="1" applyFont="1" applyBorder="1" applyAlignment="1">
      <alignment vertical="center"/>
    </xf>
    <xf numFmtId="0" fontId="4" fillId="0" borderId="17" xfId="3" applyFont="1" applyBorder="1" applyAlignment="1">
      <alignment vertical="center"/>
    </xf>
    <xf numFmtId="39" fontId="4" fillId="0" borderId="17" xfId="3" applyNumberFormat="1" applyFont="1" applyBorder="1" applyAlignment="1">
      <alignment horizontal="center" vertical="center"/>
    </xf>
    <xf numFmtId="0" fontId="5" fillId="2" borderId="18" xfId="3" applyFont="1" applyFill="1" applyBorder="1" applyAlignment="1">
      <alignment horizontal="center" vertical="center"/>
    </xf>
    <xf numFmtId="0" fontId="30" fillId="0" borderId="18" xfId="3" applyBorder="1" applyAlignment="1">
      <alignment horizontal="center" vertical="center"/>
    </xf>
    <xf numFmtId="0" fontId="15" fillId="0" borderId="18" xfId="3" applyFont="1" applyBorder="1" applyAlignment="1">
      <alignment horizontal="center" vertical="center"/>
    </xf>
    <xf numFmtId="37" fontId="4" fillId="0" borderId="18" xfId="3" applyNumberFormat="1" applyFont="1" applyBorder="1" applyAlignment="1">
      <alignment vertical="center"/>
    </xf>
    <xf numFmtId="0" fontId="4" fillId="0" borderId="18" xfId="3" applyFont="1" applyBorder="1" applyAlignment="1">
      <alignment vertical="center"/>
    </xf>
    <xf numFmtId="0" fontId="5" fillId="2" borderId="43" xfId="3" applyFont="1" applyFill="1" applyBorder="1" applyAlignment="1">
      <alignment horizontal="center" vertical="center"/>
    </xf>
    <xf numFmtId="0" fontId="30" fillId="0" borderId="43" xfId="3" applyBorder="1" applyAlignment="1">
      <alignment horizontal="center" vertical="center"/>
    </xf>
    <xf numFmtId="0" fontId="15" fillId="0" borderId="43" xfId="3" applyFont="1" applyBorder="1" applyAlignment="1">
      <alignment horizontal="center" vertical="center"/>
    </xf>
    <xf numFmtId="37" fontId="4" fillId="0" borderId="43" xfId="3" applyNumberFormat="1" applyFont="1" applyBorder="1" applyAlignment="1">
      <alignment vertical="center"/>
    </xf>
    <xf numFmtId="39" fontId="4" fillId="0" borderId="43" xfId="3" applyNumberFormat="1" applyFont="1" applyBorder="1" applyAlignment="1">
      <alignment horizontal="center" vertical="center"/>
    </xf>
    <xf numFmtId="0" fontId="4" fillId="0" borderId="43" xfId="3" applyFont="1" applyBorder="1" applyAlignment="1">
      <alignment vertical="center"/>
    </xf>
    <xf numFmtId="0" fontId="5" fillId="2" borderId="23" xfId="3" applyFont="1" applyFill="1" applyBorder="1" applyAlignment="1">
      <alignment horizontal="center" vertical="center"/>
    </xf>
    <xf numFmtId="0" fontId="30" fillId="0" borderId="23" xfId="3" applyBorder="1" applyAlignment="1">
      <alignment horizontal="center" vertical="center"/>
    </xf>
    <xf numFmtId="0" fontId="15" fillId="0" borderId="23" xfId="3" applyFont="1" applyBorder="1" applyAlignment="1">
      <alignment horizontal="center" vertical="center"/>
    </xf>
    <xf numFmtId="37" fontId="4" fillId="0" borderId="23" xfId="3" applyNumberFormat="1" applyFont="1" applyBorder="1" applyAlignment="1">
      <alignment vertical="center"/>
    </xf>
    <xf numFmtId="39" fontId="4" fillId="0" borderId="23" xfId="3" applyNumberFormat="1" applyFont="1" applyBorder="1" applyAlignment="1">
      <alignment horizontal="center" vertical="center"/>
    </xf>
    <xf numFmtId="0" fontId="4" fillId="0" borderId="23" xfId="3" applyFont="1" applyBorder="1" applyAlignment="1">
      <alignment vertical="center"/>
    </xf>
    <xf numFmtId="181" fontId="4" fillId="0" borderId="22" xfId="3" applyNumberFormat="1" applyFont="1" applyBorder="1" applyAlignment="1">
      <alignment horizontal="center" vertical="center"/>
    </xf>
    <xf numFmtId="0" fontId="34" fillId="0" borderId="0" xfId="3" applyFont="1" applyAlignment="1">
      <alignment horizontal="right" vertical="center"/>
    </xf>
    <xf numFmtId="0" fontId="4" fillId="0" borderId="0" xfId="3" applyFont="1" applyAlignment="1">
      <alignment vertical="center"/>
    </xf>
    <xf numFmtId="0" fontId="35" fillId="0" borderId="0" xfId="3" applyFont="1" applyAlignment="1">
      <alignment vertical="center"/>
    </xf>
    <xf numFmtId="0" fontId="5" fillId="2" borderId="15" xfId="0" applyFont="1" applyFill="1" applyBorder="1" applyAlignment="1">
      <alignment vertical="center"/>
    </xf>
    <xf numFmtId="0" fontId="5" fillId="2" borderId="16" xfId="0" applyFont="1" applyFill="1" applyBorder="1" applyAlignment="1">
      <alignment vertical="center"/>
    </xf>
    <xf numFmtId="0" fontId="5" fillId="2" borderId="4" xfId="0" applyFont="1" applyFill="1" applyBorder="1" applyAlignment="1">
      <alignment horizontal="center"/>
    </xf>
    <xf numFmtId="38" fontId="4" fillId="0" borderId="37" xfId="1" applyFont="1" applyBorder="1" applyAlignment="1">
      <alignment vertical="center"/>
    </xf>
    <xf numFmtId="38" fontId="4" fillId="0" borderId="4" xfId="1" applyFont="1" applyBorder="1" applyAlignment="1">
      <alignment vertical="center"/>
    </xf>
    <xf numFmtId="40" fontId="4" fillId="0" borderId="3" xfId="1" applyNumberFormat="1" applyFont="1" applyBorder="1" applyAlignment="1">
      <alignment vertical="center"/>
    </xf>
    <xf numFmtId="182" fontId="4" fillId="0" borderId="4" xfId="0" applyNumberFormat="1" applyFont="1" applyBorder="1" applyAlignment="1">
      <alignment horizontal="center" vertical="center"/>
    </xf>
    <xf numFmtId="40" fontId="4" fillId="0" borderId="1" xfId="1" applyNumberFormat="1" applyFont="1" applyBorder="1" applyAlignment="1">
      <alignment vertical="center"/>
    </xf>
    <xf numFmtId="182" fontId="4" fillId="0" borderId="1" xfId="0" applyNumberFormat="1" applyFont="1" applyBorder="1" applyAlignment="1">
      <alignment vertical="center"/>
    </xf>
    <xf numFmtId="0" fontId="5" fillId="2" borderId="48" xfId="0" applyFont="1" applyFill="1" applyBorder="1" applyAlignment="1">
      <alignment vertical="center"/>
    </xf>
    <xf numFmtId="0" fontId="5" fillId="2" borderId="5" xfId="0" applyFont="1" applyFill="1" applyBorder="1" applyAlignment="1">
      <alignment horizontal="center" vertical="center"/>
    </xf>
    <xf numFmtId="38" fontId="4" fillId="3" borderId="1" xfId="1" applyFont="1" applyFill="1" applyBorder="1" applyAlignment="1">
      <alignment vertical="center"/>
    </xf>
    <xf numFmtId="40" fontId="4" fillId="3" borderId="1" xfId="1" applyNumberFormat="1" applyFont="1" applyFill="1" applyBorder="1" applyAlignment="1">
      <alignment horizontal="center" vertical="center"/>
    </xf>
    <xf numFmtId="182" fontId="4" fillId="3" borderId="1" xfId="0" applyNumberFormat="1" applyFont="1" applyFill="1" applyBorder="1" applyAlignment="1">
      <alignment horizontal="center" vertical="center"/>
    </xf>
    <xf numFmtId="0" fontId="5" fillId="2" borderId="19" xfId="0" applyFont="1" applyFill="1" applyBorder="1" applyAlignment="1">
      <alignment horizontal="center" vertical="center"/>
    </xf>
    <xf numFmtId="0" fontId="5" fillId="2" borderId="49" xfId="0" applyFont="1" applyFill="1" applyBorder="1" applyAlignment="1">
      <alignment vertical="center"/>
    </xf>
    <xf numFmtId="0" fontId="5" fillId="2" borderId="9" xfId="0" applyFont="1" applyFill="1" applyBorder="1" applyAlignment="1">
      <alignment horizontal="center" vertical="center"/>
    </xf>
    <xf numFmtId="40" fontId="4" fillId="0" borderId="17" xfId="1" applyNumberFormat="1" applyFont="1" applyBorder="1" applyAlignment="1">
      <alignment horizontal="right" vertical="center"/>
    </xf>
    <xf numFmtId="182" fontId="4" fillId="0" borderId="17" xfId="0" applyNumberFormat="1" applyFont="1" applyBorder="1" applyAlignment="1">
      <alignment vertical="center"/>
    </xf>
    <xf numFmtId="38" fontId="4" fillId="0" borderId="22" xfId="1" applyFont="1" applyBorder="1" applyAlignment="1">
      <alignment horizontal="right" vertical="center"/>
    </xf>
    <xf numFmtId="40" fontId="4" fillId="0" borderId="22" xfId="1" applyNumberFormat="1" applyFont="1" applyBorder="1" applyAlignment="1">
      <alignment horizontal="right" vertical="center"/>
    </xf>
    <xf numFmtId="182" fontId="4" fillId="0" borderId="22" xfId="0" applyNumberFormat="1" applyFont="1" applyBorder="1" applyAlignment="1">
      <alignment vertical="center"/>
    </xf>
    <xf numFmtId="0" fontId="5" fillId="2" borderId="15" xfId="0" applyFont="1" applyFill="1" applyBorder="1" applyAlignment="1">
      <alignment horizontal="right" vertical="center"/>
    </xf>
    <xf numFmtId="0" fontId="5" fillId="2" borderId="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 fillId="3" borderId="2" xfId="0" applyFont="1" applyFill="1" applyBorder="1" applyAlignment="1">
      <alignment horizontal="center" vertical="center"/>
    </xf>
    <xf numFmtId="38" fontId="4" fillId="3" borderId="2" xfId="1" applyFont="1" applyFill="1" applyBorder="1" applyAlignment="1">
      <alignment vertical="center"/>
    </xf>
    <xf numFmtId="38" fontId="6" fillId="3" borderId="2" xfId="1" applyFont="1" applyFill="1" applyBorder="1" applyAlignment="1">
      <alignment vertical="center"/>
    </xf>
    <xf numFmtId="0" fontId="5" fillId="0" borderId="50" xfId="0" applyFont="1" applyBorder="1" applyAlignment="1">
      <alignment horizontal="center" vertical="center"/>
    </xf>
    <xf numFmtId="38" fontId="4" fillId="0" borderId="50" xfId="1" applyFont="1" applyFill="1" applyBorder="1" applyAlignment="1">
      <alignment vertical="center"/>
    </xf>
    <xf numFmtId="38" fontId="6" fillId="0" borderId="50" xfId="1" applyFont="1" applyBorder="1" applyAlignment="1">
      <alignment vertical="center"/>
    </xf>
    <xf numFmtId="0" fontId="5" fillId="0" borderId="44" xfId="0" applyFont="1" applyBorder="1" applyAlignment="1">
      <alignment horizontal="center" vertical="center"/>
    </xf>
    <xf numFmtId="38" fontId="6" fillId="0" borderId="3" xfId="1" applyFont="1" applyBorder="1" applyAlignment="1">
      <alignment vertical="center"/>
    </xf>
    <xf numFmtId="0" fontId="18" fillId="2" borderId="3" xfId="0" applyFont="1" applyFill="1" applyBorder="1" applyAlignment="1">
      <alignment horizontal="distributed" vertical="center" wrapText="1"/>
    </xf>
    <xf numFmtId="0" fontId="18" fillId="2" borderId="13" xfId="0" applyFont="1" applyFill="1" applyBorder="1" applyAlignment="1">
      <alignment horizontal="center" vertical="center" wrapText="1"/>
    </xf>
    <xf numFmtId="0" fontId="5" fillId="0" borderId="22" xfId="0" applyFont="1" applyBorder="1" applyAlignment="1">
      <alignment horizontal="center" vertical="center"/>
    </xf>
    <xf numFmtId="38" fontId="4" fillId="0" borderId="13" xfId="1" applyFont="1" applyFill="1" applyBorder="1" applyAlignment="1">
      <alignment vertical="center"/>
    </xf>
    <xf numFmtId="38" fontId="6" fillId="0" borderId="22" xfId="1" applyFont="1" applyBorder="1" applyAlignment="1">
      <alignment vertical="center"/>
    </xf>
    <xf numFmtId="38" fontId="6" fillId="0" borderId="13" xfId="1" applyFont="1" applyBorder="1" applyAlignment="1">
      <alignment vertical="center"/>
    </xf>
    <xf numFmtId="0" fontId="5" fillId="0" borderId="47" xfId="0" applyFont="1" applyBorder="1" applyAlignment="1">
      <alignment horizontal="center" vertical="center"/>
    </xf>
    <xf numFmtId="0" fontId="26" fillId="0" borderId="0" xfId="2" applyFont="1" applyFill="1" applyBorder="1" applyAlignment="1" applyProtection="1">
      <alignment vertical="center"/>
    </xf>
    <xf numFmtId="0" fontId="5" fillId="2" borderId="39" xfId="0" applyFont="1" applyFill="1" applyBorder="1" applyAlignment="1">
      <alignment vertical="center"/>
    </xf>
    <xf numFmtId="0" fontId="18" fillId="2" borderId="47" xfId="0" applyFont="1" applyFill="1" applyBorder="1" applyAlignment="1">
      <alignment horizontal="right" vertical="center"/>
    </xf>
    <xf numFmtId="0" fontId="5" fillId="2" borderId="39" xfId="0" applyFont="1" applyFill="1" applyBorder="1" applyAlignment="1">
      <alignment vertical="center" wrapText="1"/>
    </xf>
    <xf numFmtId="0" fontId="18" fillId="0" borderId="0" xfId="0" applyFont="1" applyAlignment="1">
      <alignment horizontal="center" vertical="center"/>
    </xf>
    <xf numFmtId="0" fontId="5" fillId="2" borderId="50" xfId="0" applyFont="1" applyFill="1" applyBorder="1" applyAlignment="1">
      <alignment horizontal="center" vertical="center" shrinkToFit="1"/>
    </xf>
    <xf numFmtId="38" fontId="4" fillId="0" borderId="0" xfId="1" applyFont="1" applyFill="1" applyBorder="1" applyAlignment="1">
      <alignment horizontal="center" vertical="center"/>
    </xf>
    <xf numFmtId="0" fontId="5" fillId="2" borderId="1"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38" fontId="4" fillId="0" borderId="43" xfId="1" applyFont="1" applyBorder="1" applyAlignment="1">
      <alignment vertical="center"/>
    </xf>
    <xf numFmtId="38" fontId="4" fillId="0" borderId="51" xfId="1" applyFont="1" applyBorder="1" applyAlignment="1">
      <alignment vertical="center"/>
    </xf>
    <xf numFmtId="0" fontId="5" fillId="2" borderId="17" xfId="0" applyFont="1" applyFill="1" applyBorder="1" applyAlignment="1">
      <alignment horizontal="center" vertical="center" shrinkToFit="1"/>
    </xf>
    <xf numFmtId="38" fontId="4" fillId="0" borderId="18" xfId="1" applyFont="1" applyBorder="1" applyAlignment="1">
      <alignment vertical="center"/>
    </xf>
    <xf numFmtId="38" fontId="4" fillId="0" borderId="19" xfId="1" applyFont="1" applyBorder="1" applyAlignment="1">
      <alignment vertical="center"/>
    </xf>
    <xf numFmtId="0" fontId="5" fillId="2" borderId="22" xfId="0" applyFont="1" applyFill="1" applyBorder="1" applyAlignment="1">
      <alignment horizontal="center" vertical="center" shrinkToFit="1"/>
    </xf>
    <xf numFmtId="38" fontId="4" fillId="0" borderId="23" xfId="1" applyFont="1" applyBorder="1" applyAlignment="1">
      <alignment vertical="center"/>
    </xf>
    <xf numFmtId="38" fontId="4" fillId="0" borderId="25" xfId="1" applyFont="1" applyBorder="1" applyAlignment="1">
      <alignment vertical="center"/>
    </xf>
    <xf numFmtId="38" fontId="4" fillId="0" borderId="22" xfId="1" applyFont="1" applyBorder="1" applyAlignment="1">
      <alignment vertical="center"/>
    </xf>
    <xf numFmtId="0" fontId="16" fillId="0" borderId="36" xfId="0" applyFont="1" applyBorder="1" applyAlignment="1">
      <alignment horizontal="center" vertical="center"/>
    </xf>
    <xf numFmtId="0" fontId="18" fillId="2" borderId="2" xfId="0" applyFont="1" applyFill="1" applyBorder="1" applyAlignment="1">
      <alignment horizontal="center" vertical="center"/>
    </xf>
    <xf numFmtId="0" fontId="18" fillId="2" borderId="52" xfId="0" applyFont="1" applyFill="1" applyBorder="1" applyAlignment="1">
      <alignment horizontal="center" vertical="center"/>
    </xf>
    <xf numFmtId="0" fontId="18" fillId="2" borderId="50" xfId="0" applyFont="1" applyFill="1" applyBorder="1" applyAlignment="1">
      <alignment horizontal="center" vertical="center" shrinkToFit="1"/>
    </xf>
    <xf numFmtId="38" fontId="4" fillId="0" borderId="50" xfId="1" applyFont="1" applyBorder="1" applyAlignment="1">
      <alignment vertical="center"/>
    </xf>
    <xf numFmtId="38" fontId="4" fillId="0" borderId="53" xfId="1" applyFont="1" applyBorder="1" applyAlignment="1">
      <alignment vertical="center"/>
    </xf>
    <xf numFmtId="38" fontId="4" fillId="0" borderId="54" xfId="1" applyFont="1" applyBorder="1" applyAlignment="1">
      <alignment vertical="center"/>
    </xf>
    <xf numFmtId="38" fontId="4" fillId="0" borderId="55" xfId="1" applyFont="1" applyBorder="1" applyAlignment="1">
      <alignment vertical="center"/>
    </xf>
    <xf numFmtId="38" fontId="4" fillId="0" borderId="49" xfId="1" applyFont="1" applyBorder="1" applyAlignment="1">
      <alignment vertical="center"/>
    </xf>
    <xf numFmtId="0" fontId="18" fillId="2" borderId="1" xfId="0" applyFont="1" applyFill="1" applyBorder="1" applyAlignment="1">
      <alignment horizontal="center" vertical="center" shrinkToFit="1"/>
    </xf>
    <xf numFmtId="38" fontId="4" fillId="0" borderId="6" xfId="1" applyFont="1" applyBorder="1" applyAlignment="1">
      <alignment vertical="center"/>
    </xf>
    <xf numFmtId="38" fontId="4" fillId="0" borderId="9" xfId="1" applyFont="1" applyBorder="1" applyAlignment="1">
      <alignment vertical="center"/>
    </xf>
    <xf numFmtId="38" fontId="4" fillId="0" borderId="8" xfId="1" applyFont="1" applyBorder="1" applyAlignment="1">
      <alignment vertical="center"/>
    </xf>
    <xf numFmtId="0" fontId="18" fillId="2" borderId="3" xfId="0" applyFont="1" applyFill="1" applyBorder="1" applyAlignment="1">
      <alignment horizontal="center" vertical="center" shrinkToFit="1"/>
    </xf>
    <xf numFmtId="38" fontId="4" fillId="0" borderId="56" xfId="1" applyFont="1" applyBorder="1" applyAlignment="1">
      <alignment vertical="center"/>
    </xf>
    <xf numFmtId="38" fontId="4" fillId="0" borderId="44" xfId="1" applyFont="1" applyBorder="1" applyAlignment="1">
      <alignment vertical="center"/>
    </xf>
    <xf numFmtId="38" fontId="4" fillId="0" borderId="48" xfId="1" applyFont="1" applyBorder="1" applyAlignment="1">
      <alignment vertical="center"/>
    </xf>
    <xf numFmtId="0" fontId="18" fillId="2" borderId="17" xfId="0" applyFont="1" applyFill="1" applyBorder="1" applyAlignment="1">
      <alignment horizontal="center" vertical="center" shrinkToFit="1"/>
    </xf>
    <xf numFmtId="38" fontId="4" fillId="0" borderId="57" xfId="1" applyFont="1" applyBorder="1" applyAlignment="1">
      <alignment vertical="center"/>
    </xf>
    <xf numFmtId="38" fontId="4" fillId="0" borderId="21" xfId="1" applyFont="1" applyBorder="1" applyAlignment="1">
      <alignment vertical="center"/>
    </xf>
    <xf numFmtId="38" fontId="4" fillId="0" borderId="20" xfId="1" applyFont="1" applyBorder="1" applyAlignment="1">
      <alignment vertical="center"/>
    </xf>
    <xf numFmtId="0" fontId="18" fillId="2" borderId="22" xfId="0" applyFont="1" applyFill="1" applyBorder="1" applyAlignment="1">
      <alignment horizontal="center" vertical="center" shrinkToFit="1"/>
    </xf>
    <xf numFmtId="38" fontId="4" fillId="0" borderId="58" xfId="1" applyFont="1" applyBorder="1" applyAlignment="1">
      <alignment vertical="center"/>
    </xf>
    <xf numFmtId="38" fontId="4" fillId="0" borderId="26" xfId="1" applyFont="1" applyBorder="1" applyAlignment="1">
      <alignment vertical="center"/>
    </xf>
    <xf numFmtId="38" fontId="4" fillId="0" borderId="24" xfId="1" applyFont="1" applyBorder="1" applyAlignment="1">
      <alignment vertical="center"/>
    </xf>
    <xf numFmtId="0" fontId="5" fillId="2" borderId="39" xfId="0" applyFont="1" applyFill="1" applyBorder="1" applyAlignment="1">
      <alignment horizontal="center" vertical="center"/>
    </xf>
    <xf numFmtId="38" fontId="4" fillId="0" borderId="55" xfId="1" applyFont="1" applyBorder="1" applyAlignment="1">
      <alignment horizontal="center" vertical="center"/>
    </xf>
    <xf numFmtId="38" fontId="4" fillId="0" borderId="10" xfId="1" applyFont="1" applyBorder="1" applyAlignment="1">
      <alignment horizontal="center" vertical="center"/>
    </xf>
    <xf numFmtId="38" fontId="4" fillId="0" borderId="9" xfId="1" applyFont="1" applyBorder="1" applyAlignment="1">
      <alignment horizontal="center" vertical="center"/>
    </xf>
    <xf numFmtId="0" fontId="5" fillId="2" borderId="37" xfId="0" applyFont="1" applyFill="1" applyBorder="1" applyAlignment="1">
      <alignment horizontal="center"/>
    </xf>
    <xf numFmtId="0" fontId="5" fillId="2" borderId="42" xfId="0" applyFont="1" applyFill="1" applyBorder="1" applyAlignment="1">
      <alignment horizontal="center"/>
    </xf>
    <xf numFmtId="38" fontId="4" fillId="0" borderId="43" xfId="1" applyFont="1" applyBorder="1" applyAlignment="1">
      <alignment horizontal="center" vertical="center"/>
    </xf>
    <xf numFmtId="38" fontId="4" fillId="0" borderId="44" xfId="1" applyFont="1" applyBorder="1" applyAlignment="1">
      <alignment horizontal="center" vertical="center"/>
    </xf>
    <xf numFmtId="0" fontId="18" fillId="2" borderId="2" xfId="0" applyFont="1" applyFill="1" applyBorder="1" applyAlignment="1">
      <alignment horizontal="center" vertical="center" textRotation="255" wrapText="1"/>
    </xf>
    <xf numFmtId="0" fontId="13" fillId="2" borderId="2" xfId="0" applyFont="1" applyFill="1" applyBorder="1" applyAlignment="1">
      <alignment horizontal="center" vertical="center" textRotation="255" wrapText="1"/>
    </xf>
    <xf numFmtId="0" fontId="18" fillId="2" borderId="2" xfId="0" applyFont="1" applyFill="1" applyBorder="1" applyAlignment="1">
      <alignment horizontal="center" vertical="center" textRotation="255"/>
    </xf>
    <xf numFmtId="0" fontId="18" fillId="2" borderId="29" xfId="0" applyFont="1" applyFill="1" applyBorder="1" applyAlignment="1">
      <alignment horizontal="center" vertical="center"/>
    </xf>
    <xf numFmtId="38" fontId="6" fillId="0" borderId="29" xfId="1" applyFont="1" applyBorder="1" applyAlignment="1">
      <alignment vertical="center"/>
    </xf>
    <xf numFmtId="40" fontId="6" fillId="0" borderId="29" xfId="1" applyNumberFormat="1" applyFont="1" applyBorder="1" applyAlignment="1">
      <alignment vertical="center"/>
    </xf>
    <xf numFmtId="0" fontId="18" fillId="2" borderId="1" xfId="0" applyFont="1" applyFill="1" applyBorder="1" applyAlignment="1">
      <alignment horizontal="center" vertical="center"/>
    </xf>
    <xf numFmtId="40" fontId="6" fillId="0" borderId="1" xfId="1" applyNumberFormat="1" applyFont="1" applyBorder="1" applyAlignment="1">
      <alignment vertical="center"/>
    </xf>
    <xf numFmtId="0" fontId="18" fillId="2" borderId="22" xfId="0" applyFont="1" applyFill="1" applyBorder="1" applyAlignment="1">
      <alignment horizontal="center" vertical="center"/>
    </xf>
    <xf numFmtId="40" fontId="6" fillId="0" borderId="22" xfId="1" applyNumberFormat="1" applyFont="1" applyBorder="1" applyAlignment="1">
      <alignment vertical="center"/>
    </xf>
    <xf numFmtId="38" fontId="6" fillId="0" borderId="0" xfId="1" applyFont="1" applyBorder="1" applyAlignment="1">
      <alignment vertical="center"/>
    </xf>
    <xf numFmtId="40" fontId="6" fillId="0" borderId="0" xfId="1" applyNumberFormat="1" applyFont="1" applyBorder="1" applyAlignment="1">
      <alignment vertical="center"/>
    </xf>
    <xf numFmtId="38" fontId="29" fillId="0" borderId="0" xfId="1" applyFont="1" applyBorder="1" applyAlignment="1">
      <alignment horizontal="right" vertical="center"/>
    </xf>
    <xf numFmtId="0" fontId="8" fillId="3" borderId="37" xfId="0" applyFont="1" applyFill="1" applyBorder="1" applyAlignment="1">
      <alignment vertical="center"/>
    </xf>
    <xf numFmtId="0" fontId="8" fillId="3" borderId="32" xfId="0" applyFont="1" applyFill="1" applyBorder="1" applyAlignment="1">
      <alignment horizontal="center" vertical="center" wrapText="1"/>
    </xf>
    <xf numFmtId="0" fontId="5" fillId="0" borderId="37" xfId="0" applyFont="1" applyBorder="1" applyAlignment="1">
      <alignment vertical="center"/>
    </xf>
    <xf numFmtId="0" fontId="5" fillId="0" borderId="32" xfId="0" applyFont="1" applyBorder="1" applyAlignment="1">
      <alignment vertical="center"/>
    </xf>
    <xf numFmtId="0" fontId="5" fillId="0" borderId="42" xfId="0" applyFont="1" applyBorder="1" applyAlignment="1">
      <alignment horizontal="center" vertical="center"/>
    </xf>
    <xf numFmtId="0" fontId="5" fillId="0" borderId="32" xfId="0" applyFont="1" applyBorder="1" applyAlignment="1">
      <alignment horizontal="center" vertical="center" wrapText="1"/>
    </xf>
    <xf numFmtId="0" fontId="5" fillId="0" borderId="42" xfId="0" applyFont="1" applyBorder="1" applyAlignment="1">
      <alignment vertical="center"/>
    </xf>
    <xf numFmtId="0" fontId="5" fillId="0" borderId="39" xfId="0" applyFont="1" applyBorder="1" applyAlignment="1">
      <alignment vertical="center"/>
    </xf>
    <xf numFmtId="0" fontId="5" fillId="0" borderId="36" xfId="0" applyFont="1" applyBorder="1" applyAlignment="1">
      <alignment vertical="center"/>
    </xf>
    <xf numFmtId="0" fontId="5" fillId="0" borderId="36" xfId="0" applyFont="1" applyBorder="1" applyAlignment="1">
      <alignment horizontal="center" vertical="center" wrapText="1"/>
    </xf>
    <xf numFmtId="0" fontId="5" fillId="0" borderId="47" xfId="0" applyFont="1" applyBorder="1" applyAlignment="1">
      <alignment vertical="center"/>
    </xf>
    <xf numFmtId="0" fontId="5" fillId="0" borderId="32" xfId="0" applyFont="1" applyBorder="1" applyAlignment="1">
      <alignment vertical="center" wrapText="1"/>
    </xf>
    <xf numFmtId="0" fontId="5" fillId="0" borderId="42" xfId="0" applyFont="1" applyBorder="1" applyAlignment="1">
      <alignment vertical="center" wrapText="1"/>
    </xf>
    <xf numFmtId="0" fontId="5" fillId="0" borderId="43" xfId="0" applyFont="1" applyBorder="1" applyAlignment="1">
      <alignment vertical="center"/>
    </xf>
    <xf numFmtId="0" fontId="5" fillId="0" borderId="44" xfId="0" applyFont="1" applyBorder="1" applyAlignment="1">
      <alignment vertical="center"/>
    </xf>
    <xf numFmtId="0" fontId="5" fillId="0" borderId="0" xfId="0" applyFont="1" applyAlignment="1">
      <alignment vertical="center" wrapText="1"/>
    </xf>
    <xf numFmtId="0" fontId="5" fillId="0" borderId="44" xfId="0" applyFont="1" applyBorder="1" applyAlignment="1">
      <alignment vertical="center" wrapText="1"/>
    </xf>
    <xf numFmtId="0" fontId="5" fillId="0" borderId="0" xfId="0" applyFont="1" applyAlignment="1">
      <alignment horizontal="left" vertical="center"/>
    </xf>
    <xf numFmtId="0" fontId="5" fillId="0" borderId="36" xfId="0" applyFont="1" applyBorder="1" applyAlignment="1">
      <alignment horizontal="center" vertical="center"/>
    </xf>
    <xf numFmtId="0" fontId="5" fillId="0" borderId="36" xfId="0" applyFont="1" applyBorder="1" applyAlignment="1">
      <alignment horizontal="left" vertical="center"/>
    </xf>
    <xf numFmtId="0" fontId="5" fillId="2" borderId="11" xfId="0" applyFont="1" applyFill="1" applyBorder="1" applyAlignment="1">
      <alignment vertical="center"/>
    </xf>
    <xf numFmtId="0" fontId="5" fillId="2" borderId="61" xfId="0" applyFont="1" applyFill="1" applyBorder="1" applyAlignment="1">
      <alignment horizontal="center"/>
    </xf>
    <xf numFmtId="0" fontId="5" fillId="2" borderId="38" xfId="0" applyFont="1" applyFill="1" applyBorder="1" applyAlignment="1">
      <alignment horizontal="center"/>
    </xf>
    <xf numFmtId="0" fontId="13" fillId="2" borderId="3" xfId="0" applyFont="1" applyFill="1" applyBorder="1" applyAlignment="1">
      <alignment horizontal="right"/>
    </xf>
    <xf numFmtId="0" fontId="13" fillId="2" borderId="48" xfId="0" applyFont="1" applyFill="1" applyBorder="1" applyAlignment="1">
      <alignment horizontal="right"/>
    </xf>
    <xf numFmtId="0" fontId="13" fillId="2" borderId="44" xfId="0" applyFont="1" applyFill="1" applyBorder="1" applyAlignment="1">
      <alignment horizontal="right"/>
    </xf>
    <xf numFmtId="0" fontId="13" fillId="2" borderId="43" xfId="0" applyFont="1" applyFill="1" applyBorder="1" applyAlignment="1">
      <alignment horizontal="right"/>
    </xf>
    <xf numFmtId="0" fontId="13" fillId="2" borderId="51" xfId="0" applyFont="1" applyFill="1" applyBorder="1" applyAlignment="1">
      <alignment horizontal="right"/>
    </xf>
    <xf numFmtId="0" fontId="18" fillId="0" borderId="0" xfId="0" applyFont="1"/>
    <xf numFmtId="38" fontId="6" fillId="0" borderId="64" xfId="1" applyFont="1" applyFill="1" applyBorder="1" applyAlignment="1">
      <alignment vertical="center"/>
    </xf>
    <xf numFmtId="38" fontId="6" fillId="0" borderId="65" xfId="1" applyFont="1" applyFill="1" applyBorder="1" applyAlignment="1">
      <alignment vertical="center"/>
    </xf>
    <xf numFmtId="38" fontId="6" fillId="0" borderId="66" xfId="1" applyFont="1" applyFill="1" applyBorder="1" applyAlignment="1">
      <alignment vertical="center"/>
    </xf>
    <xf numFmtId="38" fontId="6" fillId="0" borderId="67" xfId="1" applyFont="1" applyFill="1" applyBorder="1" applyAlignment="1">
      <alignment vertical="center"/>
    </xf>
    <xf numFmtId="38" fontId="6" fillId="0" borderId="68" xfId="1" applyFont="1" applyFill="1" applyBorder="1" applyAlignment="1">
      <alignment vertical="center"/>
    </xf>
    <xf numFmtId="0" fontId="5" fillId="3" borderId="69" xfId="0" applyFont="1" applyFill="1" applyBorder="1" applyAlignment="1">
      <alignment horizontal="center" vertical="center"/>
    </xf>
    <xf numFmtId="38" fontId="6" fillId="3" borderId="70" xfId="1" applyFont="1" applyFill="1" applyBorder="1" applyAlignment="1">
      <alignment vertical="center"/>
    </xf>
    <xf numFmtId="38" fontId="6" fillId="3" borderId="71" xfId="1" applyFont="1" applyFill="1" applyBorder="1" applyAlignment="1">
      <alignment vertical="center"/>
    </xf>
    <xf numFmtId="38" fontId="6" fillId="3" borderId="72" xfId="1" applyFont="1" applyFill="1" applyBorder="1" applyAlignment="1">
      <alignment vertical="center"/>
    </xf>
    <xf numFmtId="38" fontId="6" fillId="3" borderId="73" xfId="1" applyFont="1" applyFill="1" applyBorder="1" applyAlignment="1">
      <alignment vertical="center"/>
    </xf>
    <xf numFmtId="38" fontId="6" fillId="3" borderId="74" xfId="1" applyFont="1" applyFill="1" applyBorder="1" applyAlignment="1">
      <alignment vertical="center"/>
    </xf>
    <xf numFmtId="0" fontId="5" fillId="0" borderId="59" xfId="0" applyFont="1" applyBorder="1" applyAlignment="1">
      <alignment horizontal="right" vertical="center"/>
    </xf>
    <xf numFmtId="38" fontId="6" fillId="0" borderId="4" xfId="1" applyFont="1" applyBorder="1" applyAlignment="1">
      <alignment vertical="center"/>
    </xf>
    <xf numFmtId="38" fontId="6" fillId="0" borderId="61" xfId="1" applyFont="1" applyBorder="1" applyAlignment="1">
      <alignment vertical="center"/>
    </xf>
    <xf numFmtId="38" fontId="6" fillId="0" borderId="42" xfId="1" applyFont="1" applyBorder="1" applyAlignment="1">
      <alignment vertical="center"/>
    </xf>
    <xf numFmtId="38" fontId="6" fillId="0" borderId="37" xfId="1" applyFont="1" applyBorder="1" applyAlignment="1">
      <alignment vertical="center"/>
    </xf>
    <xf numFmtId="38" fontId="6" fillId="0" borderId="38" xfId="1" applyFont="1" applyBorder="1" applyAlignment="1">
      <alignment vertical="center"/>
    </xf>
    <xf numFmtId="0" fontId="5" fillId="0" borderId="75" xfId="0" applyFont="1" applyBorder="1" applyAlignment="1">
      <alignment horizontal="right" vertical="center"/>
    </xf>
    <xf numFmtId="0" fontId="5" fillId="0" borderId="62" xfId="0" applyFont="1" applyBorder="1" applyAlignment="1">
      <alignment horizontal="right" vertical="center"/>
    </xf>
    <xf numFmtId="38" fontId="6" fillId="0" borderId="76" xfId="1" applyFont="1" applyBorder="1" applyAlignment="1">
      <alignment vertical="center"/>
    </xf>
    <xf numFmtId="38" fontId="6" fillId="0" borderId="77" xfId="1" applyFont="1" applyBorder="1" applyAlignment="1">
      <alignment vertical="center"/>
    </xf>
    <xf numFmtId="38" fontId="6" fillId="0" borderId="78" xfId="1" applyFont="1" applyBorder="1" applyAlignment="1">
      <alignment vertical="center"/>
    </xf>
    <xf numFmtId="38" fontId="6" fillId="0" borderId="78" xfId="1" applyFont="1" applyBorder="1" applyAlignment="1">
      <alignment horizontal="center" vertical="center"/>
    </xf>
    <xf numFmtId="38" fontId="6" fillId="0" borderId="77" xfId="1" applyFont="1" applyBorder="1" applyAlignment="1">
      <alignment horizontal="center" vertical="center"/>
    </xf>
    <xf numFmtId="38" fontId="6" fillId="0" borderId="76" xfId="1" applyFont="1" applyBorder="1" applyAlignment="1">
      <alignment horizontal="center" vertical="center"/>
    </xf>
    <xf numFmtId="38" fontId="6" fillId="0" borderId="79" xfId="1" applyFont="1" applyBorder="1" applyAlignment="1">
      <alignment horizontal="center" vertical="center"/>
    </xf>
    <xf numFmtId="38" fontId="6" fillId="0" borderId="80" xfId="1" applyFont="1" applyBorder="1" applyAlignment="1">
      <alignment horizontal="center" vertical="center"/>
    </xf>
    <xf numFmtId="0" fontId="5" fillId="3" borderId="81" xfId="0" applyFont="1" applyFill="1" applyBorder="1" applyAlignment="1">
      <alignment horizontal="center" vertical="center"/>
    </xf>
    <xf numFmtId="38" fontId="6" fillId="3" borderId="13" xfId="1" applyFont="1" applyFill="1" applyBorder="1" applyAlignment="1">
      <alignment vertical="center"/>
    </xf>
    <xf numFmtId="38" fontId="6" fillId="3" borderId="82" xfId="1" applyFont="1" applyFill="1" applyBorder="1" applyAlignment="1">
      <alignment vertical="center"/>
    </xf>
    <xf numFmtId="38" fontId="6" fillId="3" borderId="47" xfId="1" applyFont="1" applyFill="1" applyBorder="1" applyAlignment="1">
      <alignment vertical="center"/>
    </xf>
    <xf numFmtId="38" fontId="6" fillId="3" borderId="39" xfId="1" applyFont="1" applyFill="1" applyBorder="1" applyAlignment="1">
      <alignment vertical="center"/>
    </xf>
    <xf numFmtId="38" fontId="6" fillId="3" borderId="40" xfId="1" applyFont="1" applyFill="1" applyBorder="1" applyAlignment="1">
      <alignment vertical="center"/>
    </xf>
    <xf numFmtId="0" fontId="5" fillId="0" borderId="60" xfId="0" applyFont="1" applyBorder="1" applyAlignment="1">
      <alignment horizontal="right" vertical="center"/>
    </xf>
    <xf numFmtId="38" fontId="6" fillId="0" borderId="48" xfId="1" applyFont="1" applyBorder="1" applyAlignment="1">
      <alignment vertical="center"/>
    </xf>
    <xf numFmtId="38" fontId="6" fillId="0" borderId="44" xfId="1" applyFont="1" applyBorder="1" applyAlignment="1">
      <alignment vertical="center"/>
    </xf>
    <xf numFmtId="38" fontId="6" fillId="0" borderId="43" xfId="1" applyFont="1" applyBorder="1" applyAlignment="1">
      <alignment vertical="center"/>
    </xf>
    <xf numFmtId="38" fontId="6" fillId="0" borderId="51" xfId="1" applyFont="1" applyBorder="1" applyAlignment="1">
      <alignment vertical="center"/>
    </xf>
    <xf numFmtId="0" fontId="12" fillId="0" borderId="59" xfId="0" applyFont="1" applyBorder="1" applyAlignment="1">
      <alignment horizontal="right" vertical="center" wrapText="1"/>
    </xf>
    <xf numFmtId="38" fontId="6" fillId="0" borderId="17" xfId="1" applyFont="1" applyBorder="1" applyAlignment="1">
      <alignment vertical="center"/>
    </xf>
    <xf numFmtId="38" fontId="6" fillId="0" borderId="20" xfId="1" applyFont="1" applyBorder="1" applyAlignment="1">
      <alignment vertical="center"/>
    </xf>
    <xf numFmtId="38" fontId="6" fillId="0" borderId="19" xfId="1" applyFont="1" applyBorder="1" applyAlignment="1">
      <alignment vertical="center"/>
    </xf>
    <xf numFmtId="0" fontId="6" fillId="0" borderId="1" xfId="0" applyFont="1" applyBorder="1" applyAlignment="1">
      <alignment vertical="center"/>
    </xf>
    <xf numFmtId="38" fontId="6" fillId="0" borderId="79" xfId="1" applyFont="1" applyBorder="1" applyAlignment="1">
      <alignment vertical="center"/>
    </xf>
    <xf numFmtId="38" fontId="6" fillId="0" borderId="80" xfId="1" applyFont="1" applyBorder="1" applyAlignment="1">
      <alignment vertical="center"/>
    </xf>
    <xf numFmtId="0" fontId="5" fillId="0" borderId="63" xfId="0" applyFont="1" applyFill="1" applyBorder="1" applyAlignment="1">
      <alignment horizontal="center" vertical="center"/>
    </xf>
    <xf numFmtId="0" fontId="0" fillId="0" borderId="0" xfId="0" applyFill="1" applyAlignment="1">
      <alignment vertical="center"/>
    </xf>
    <xf numFmtId="0" fontId="5" fillId="2" borderId="2" xfId="0" applyFont="1" applyFill="1" applyBorder="1" applyAlignment="1">
      <alignment horizontal="left" vertical="center"/>
    </xf>
    <xf numFmtId="0" fontId="18" fillId="2" borderId="2" xfId="0" applyFont="1" applyFill="1" applyBorder="1" applyAlignment="1">
      <alignment horizontal="center" vertical="center" wrapText="1"/>
    </xf>
    <xf numFmtId="38" fontId="4" fillId="3" borderId="4" xfId="1" applyFont="1" applyFill="1" applyBorder="1" applyAlignment="1">
      <alignment vertical="center"/>
    </xf>
    <xf numFmtId="0" fontId="18" fillId="2" borderId="55" xfId="0" applyFont="1" applyFill="1" applyBorder="1" applyAlignment="1">
      <alignment horizontal="center" vertical="center"/>
    </xf>
    <xf numFmtId="38" fontId="4" fillId="3" borderId="29" xfId="1" applyFont="1" applyFill="1" applyBorder="1" applyAlignment="1">
      <alignment vertical="center"/>
    </xf>
    <xf numFmtId="38" fontId="4" fillId="0" borderId="31" xfId="1" applyFont="1" applyBorder="1" applyAlignment="1">
      <alignment vertical="center"/>
    </xf>
    <xf numFmtId="38" fontId="4" fillId="0" borderId="29" xfId="1" applyFont="1" applyBorder="1" applyAlignment="1">
      <alignment vertical="center"/>
    </xf>
    <xf numFmtId="38" fontId="4" fillId="0" borderId="30" xfId="1" applyFont="1" applyBorder="1" applyAlignment="1">
      <alignment horizontal="center" vertical="center"/>
    </xf>
    <xf numFmtId="0" fontId="18" fillId="2" borderId="10" xfId="0" applyFont="1" applyFill="1" applyBorder="1" applyAlignment="1">
      <alignment horizontal="center" vertical="center"/>
    </xf>
    <xf numFmtId="38" fontId="4" fillId="0" borderId="1" xfId="1" applyFont="1" applyBorder="1" applyAlignment="1">
      <alignment horizontal="center" vertical="center"/>
    </xf>
    <xf numFmtId="0" fontId="18" fillId="2" borderId="43" xfId="0" applyFont="1" applyFill="1" applyBorder="1" applyAlignment="1">
      <alignment horizontal="center" vertical="center"/>
    </xf>
    <xf numFmtId="38" fontId="4" fillId="3" borderId="3" xfId="1" applyFont="1" applyFill="1" applyBorder="1" applyAlignment="1">
      <alignment vertical="center"/>
    </xf>
    <xf numFmtId="38" fontId="4" fillId="0" borderId="3" xfId="1" applyFont="1" applyBorder="1" applyAlignment="1">
      <alignment horizontal="center" vertical="center"/>
    </xf>
    <xf numFmtId="38" fontId="4" fillId="0" borderId="11" xfId="1" applyFont="1" applyFill="1" applyBorder="1" applyAlignment="1">
      <alignment vertical="center"/>
    </xf>
    <xf numFmtId="38" fontId="4" fillId="0" borderId="2" xfId="1" applyFont="1" applyFill="1" applyBorder="1" applyAlignment="1">
      <alignment vertical="center"/>
    </xf>
    <xf numFmtId="38" fontId="4" fillId="0" borderId="15" xfId="1" applyFont="1" applyFill="1" applyBorder="1" applyAlignment="1">
      <alignment horizontal="center" vertical="center"/>
    </xf>
    <xf numFmtId="38" fontId="4" fillId="3" borderId="50" xfId="1" applyFont="1" applyFill="1" applyBorder="1" applyAlignment="1">
      <alignment vertical="center"/>
    </xf>
    <xf numFmtId="38" fontId="4" fillId="0" borderId="54" xfId="1" applyFont="1" applyFill="1" applyBorder="1" applyAlignment="1">
      <alignment vertical="center"/>
    </xf>
    <xf numFmtId="38" fontId="4" fillId="0" borderId="55" xfId="1" applyFont="1" applyFill="1" applyBorder="1" applyAlignment="1">
      <alignment horizontal="center" vertical="center"/>
    </xf>
    <xf numFmtId="38" fontId="4" fillId="0" borderId="9" xfId="1" applyFont="1" applyFill="1" applyBorder="1" applyAlignment="1">
      <alignment vertical="center"/>
    </xf>
    <xf numFmtId="38" fontId="4" fillId="0" borderId="10" xfId="1" applyFont="1" applyFill="1" applyBorder="1" applyAlignment="1">
      <alignment horizontal="center" vertical="center"/>
    </xf>
    <xf numFmtId="38" fontId="4" fillId="0" borderId="9" xfId="1" applyFont="1" applyFill="1" applyBorder="1" applyAlignment="1">
      <alignment horizontal="center" vertical="center"/>
    </xf>
    <xf numFmtId="38" fontId="4" fillId="0" borderId="1" xfId="1" applyFont="1" applyFill="1" applyBorder="1" applyAlignment="1">
      <alignment horizontal="center" vertical="center"/>
    </xf>
    <xf numFmtId="0" fontId="18" fillId="2" borderId="23" xfId="0" applyFont="1" applyFill="1" applyBorder="1" applyAlignment="1">
      <alignment horizontal="center" vertical="center"/>
    </xf>
    <xf numFmtId="38" fontId="4" fillId="3" borderId="22" xfId="1" applyFont="1" applyFill="1" applyBorder="1" applyAlignment="1">
      <alignment vertical="center"/>
    </xf>
    <xf numFmtId="38" fontId="4" fillId="0" borderId="26" xfId="1" applyFont="1" applyFill="1" applyBorder="1" applyAlignment="1">
      <alignment vertical="center"/>
    </xf>
    <xf numFmtId="38" fontId="4" fillId="0" borderId="22" xfId="1" applyFont="1" applyFill="1" applyBorder="1" applyAlignment="1">
      <alignment horizontal="center" vertical="center"/>
    </xf>
    <xf numFmtId="38" fontId="4" fillId="0" borderId="23" xfId="1" applyFont="1" applyFill="1" applyBorder="1" applyAlignment="1">
      <alignment horizontal="center" vertical="center"/>
    </xf>
    <xf numFmtId="38" fontId="4" fillId="0" borderId="26" xfId="1" applyFont="1" applyFill="1" applyBorder="1" applyAlignment="1">
      <alignment horizontal="center" vertical="center"/>
    </xf>
    <xf numFmtId="0" fontId="18" fillId="2" borderId="39" xfId="0" applyFont="1" applyFill="1" applyBorder="1" applyAlignment="1">
      <alignment horizontal="center" vertical="center"/>
    </xf>
    <xf numFmtId="38" fontId="4" fillId="3" borderId="13" xfId="1" applyFont="1" applyFill="1" applyBorder="1" applyAlignment="1">
      <alignment vertical="center"/>
    </xf>
    <xf numFmtId="38" fontId="4" fillId="0" borderId="47" xfId="1" applyFont="1" applyFill="1" applyBorder="1" applyAlignment="1">
      <alignment horizontal="center" vertical="center"/>
    </xf>
    <xf numFmtId="38" fontId="4" fillId="0" borderId="13" xfId="1" applyFont="1" applyFill="1" applyBorder="1" applyAlignment="1">
      <alignment horizontal="center" vertical="center"/>
    </xf>
    <xf numFmtId="38" fontId="4" fillId="0" borderId="39" xfId="1" applyFont="1" applyFill="1" applyBorder="1" applyAlignment="1">
      <alignment horizontal="center" vertical="center"/>
    </xf>
    <xf numFmtId="38" fontId="4" fillId="0" borderId="11" xfId="1" applyFont="1" applyBorder="1" applyAlignment="1">
      <alignment vertical="center"/>
    </xf>
    <xf numFmtId="38" fontId="4" fillId="0" borderId="2" xfId="1" applyFont="1" applyBorder="1" applyAlignment="1">
      <alignment vertical="center"/>
    </xf>
    <xf numFmtId="38" fontId="4" fillId="0" borderId="15" xfId="1" applyFont="1" applyBorder="1" applyAlignment="1">
      <alignment horizontal="center" vertical="center"/>
    </xf>
    <xf numFmtId="38" fontId="4" fillId="0" borderId="47" xfId="1" applyFont="1" applyBorder="1" applyAlignment="1">
      <alignment horizontal="center" vertical="center"/>
    </xf>
    <xf numFmtId="38" fontId="4" fillId="0" borderId="13" xfId="1" applyFont="1" applyBorder="1" applyAlignment="1">
      <alignment horizontal="center" vertical="center"/>
    </xf>
    <xf numFmtId="38" fontId="4" fillId="0" borderId="39" xfId="1" applyFont="1" applyBorder="1" applyAlignment="1">
      <alignment horizontal="center" vertical="center"/>
    </xf>
    <xf numFmtId="38" fontId="4" fillId="0" borderId="47" xfId="1" applyFont="1" applyBorder="1" applyAlignment="1">
      <alignment vertical="center"/>
    </xf>
    <xf numFmtId="38" fontId="4" fillId="0" borderId="13" xfId="1" applyFont="1"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38" fontId="0" fillId="0" borderId="2" xfId="0" applyNumberFormat="1" applyBorder="1" applyAlignment="1">
      <alignment vertical="center"/>
    </xf>
    <xf numFmtId="0" fontId="18" fillId="2" borderId="2" xfId="0" applyFont="1" applyFill="1" applyBorder="1" applyAlignment="1">
      <alignment horizontal="center" vertical="center" shrinkToFit="1"/>
    </xf>
    <xf numFmtId="38" fontId="6" fillId="0" borderId="13" xfId="1" applyFont="1" applyBorder="1" applyAlignment="1">
      <alignment horizontal="right" vertical="center"/>
    </xf>
    <xf numFmtId="38" fontId="6" fillId="0" borderId="4" xfId="1" applyFont="1" applyBorder="1" applyAlignment="1">
      <alignment horizontal="right" vertical="center"/>
    </xf>
    <xf numFmtId="38" fontId="6" fillId="0" borderId="1" xfId="1" applyFont="1" applyBorder="1" applyAlignment="1">
      <alignment horizontal="right" vertical="center"/>
    </xf>
    <xf numFmtId="38" fontId="6" fillId="0" borderId="3" xfId="1" applyFont="1" applyBorder="1" applyAlignment="1">
      <alignment horizontal="right" vertical="center"/>
    </xf>
    <xf numFmtId="38" fontId="6" fillId="0" borderId="17" xfId="1" applyFont="1" applyBorder="1" applyAlignment="1">
      <alignment horizontal="right" vertical="center"/>
    </xf>
    <xf numFmtId="38" fontId="6" fillId="0" borderId="22" xfId="1" applyFont="1" applyBorder="1" applyAlignment="1">
      <alignment horizontal="right" vertical="center"/>
    </xf>
    <xf numFmtId="38" fontId="6" fillId="0" borderId="32" xfId="1" applyFont="1" applyBorder="1" applyAlignment="1">
      <alignment horizontal="center" vertical="center"/>
    </xf>
    <xf numFmtId="38" fontId="6" fillId="0" borderId="32" xfId="1" applyFont="1" applyBorder="1" applyAlignment="1">
      <alignment vertical="center"/>
    </xf>
    <xf numFmtId="38" fontId="29" fillId="0" borderId="32" xfId="1" applyFont="1" applyBorder="1" applyAlignment="1">
      <alignment horizontal="right" vertical="top"/>
    </xf>
    <xf numFmtId="0" fontId="15" fillId="2" borderId="13" xfId="0" applyFont="1" applyFill="1" applyBorder="1" applyAlignment="1">
      <alignment horizontal="center" vertical="center"/>
    </xf>
    <xf numFmtId="38" fontId="6" fillId="0" borderId="4" xfId="1" applyFont="1" applyBorder="1" applyAlignment="1">
      <alignment vertical="center" shrinkToFit="1"/>
    </xf>
    <xf numFmtId="0" fontId="7" fillId="0" borderId="4" xfId="0" applyFont="1" applyBorder="1" applyAlignment="1">
      <alignment horizontal="left" vertical="center" shrinkToFit="1"/>
    </xf>
    <xf numFmtId="0" fontId="7" fillId="0" borderId="4" xfId="0" applyFont="1" applyBorder="1" applyAlignment="1">
      <alignment vertical="center"/>
    </xf>
    <xf numFmtId="38" fontId="6" fillId="0" borderId="3" xfId="1" applyFont="1" applyBorder="1" applyAlignment="1">
      <alignment vertical="center" shrinkToFit="1"/>
    </xf>
    <xf numFmtId="38" fontId="7" fillId="0" borderId="3" xfId="1" applyFont="1" applyBorder="1" applyAlignment="1">
      <alignment vertical="center" shrinkToFit="1"/>
    </xf>
    <xf numFmtId="38" fontId="7" fillId="0" borderId="3" xfId="0" applyNumberFormat="1" applyFont="1" applyBorder="1" applyAlignment="1">
      <alignment vertical="center"/>
    </xf>
    <xf numFmtId="38" fontId="7" fillId="0" borderId="17" xfId="1" applyFont="1" applyBorder="1" applyAlignment="1">
      <alignment vertical="center" shrinkToFit="1"/>
    </xf>
    <xf numFmtId="38" fontId="6" fillId="0" borderId="17" xfId="1" applyFont="1" applyBorder="1" applyAlignment="1">
      <alignment vertical="center" shrinkToFit="1"/>
    </xf>
    <xf numFmtId="38" fontId="7" fillId="0" borderId="18" xfId="1" applyFont="1" applyBorder="1" applyAlignment="1">
      <alignment vertical="center" shrinkToFit="1"/>
    </xf>
    <xf numFmtId="0" fontId="7" fillId="0" borderId="17" xfId="0" applyFont="1" applyBorder="1" applyAlignment="1">
      <alignment vertical="center"/>
    </xf>
    <xf numFmtId="38" fontId="7" fillId="0" borderId="43" xfId="1" applyFont="1" applyBorder="1" applyAlignment="1">
      <alignment vertical="center" shrinkToFit="1"/>
    </xf>
    <xf numFmtId="0" fontId="7" fillId="0" borderId="3" xfId="0" applyFont="1" applyBorder="1" applyAlignment="1">
      <alignment vertical="center"/>
    </xf>
    <xf numFmtId="38" fontId="6" fillId="0" borderId="50" xfId="1" applyFont="1" applyBorder="1" applyAlignment="1">
      <alignment vertical="center" shrinkToFit="1"/>
    </xf>
    <xf numFmtId="38" fontId="7" fillId="0" borderId="50" xfId="1" applyFont="1" applyBorder="1" applyAlignment="1">
      <alignment vertical="center" shrinkToFit="1"/>
    </xf>
    <xf numFmtId="38" fontId="7" fillId="0" borderId="50" xfId="0" applyNumberFormat="1" applyFont="1" applyBorder="1" applyAlignment="1">
      <alignment vertical="center"/>
    </xf>
    <xf numFmtId="0" fontId="18" fillId="0" borderId="0" xfId="0" applyFont="1" applyAlignment="1">
      <alignment vertical="center"/>
    </xf>
    <xf numFmtId="0" fontId="7" fillId="0" borderId="13" xfId="0" applyFont="1" applyBorder="1" applyAlignment="1">
      <alignment vertical="center" shrinkToFit="1"/>
    </xf>
    <xf numFmtId="0" fontId="6" fillId="0" borderId="13" xfId="0" applyFont="1" applyBorder="1" applyAlignment="1">
      <alignment vertical="center" shrinkToFit="1"/>
    </xf>
    <xf numFmtId="38" fontId="6" fillId="0" borderId="13" xfId="1" applyFont="1" applyBorder="1" applyAlignment="1">
      <alignment vertical="center" shrinkToFit="1"/>
    </xf>
    <xf numFmtId="38" fontId="7" fillId="0" borderId="13" xfId="1" applyFont="1" applyBorder="1" applyAlignment="1">
      <alignment vertical="center" shrinkToFit="1"/>
    </xf>
    <xf numFmtId="0" fontId="7" fillId="0" borderId="13" xfId="0" applyFont="1" applyBorder="1" applyAlignment="1">
      <alignment vertical="center"/>
    </xf>
    <xf numFmtId="0" fontId="6" fillId="0" borderId="4" xfId="0" applyFont="1" applyBorder="1" applyAlignment="1">
      <alignment vertical="center" shrinkToFit="1"/>
    </xf>
    <xf numFmtId="3" fontId="7" fillId="0" borderId="50" xfId="0" applyNumberFormat="1" applyFont="1" applyBorder="1" applyAlignment="1">
      <alignment vertical="center"/>
    </xf>
    <xf numFmtId="38" fontId="6" fillId="0" borderId="4" xfId="1" applyFont="1" applyFill="1" applyBorder="1" applyAlignment="1">
      <alignment vertical="center"/>
    </xf>
    <xf numFmtId="38" fontId="6" fillId="0" borderId="4" xfId="1" applyFont="1" applyFill="1" applyBorder="1" applyAlignment="1">
      <alignment vertical="center" shrinkToFit="1"/>
    </xf>
    <xf numFmtId="38" fontId="6" fillId="0" borderId="50" xfId="1" applyFont="1" applyFill="1" applyBorder="1" applyAlignment="1">
      <alignment vertical="center"/>
    </xf>
    <xf numFmtId="38" fontId="6" fillId="0" borderId="50" xfId="1" applyFont="1" applyFill="1" applyBorder="1" applyAlignment="1">
      <alignment vertical="center" shrinkToFit="1"/>
    </xf>
    <xf numFmtId="38" fontId="7" fillId="0" borderId="50" xfId="1" applyFont="1" applyFill="1" applyBorder="1" applyAlignment="1">
      <alignment vertical="center" shrinkToFit="1"/>
    </xf>
    <xf numFmtId="38" fontId="6" fillId="0" borderId="3" xfId="1" applyFont="1" applyFill="1" applyBorder="1" applyAlignment="1">
      <alignment vertical="center"/>
    </xf>
    <xf numFmtId="38" fontId="7" fillId="0" borderId="3" xfId="1" applyFont="1" applyFill="1" applyBorder="1" applyAlignment="1">
      <alignment vertical="center" shrinkToFit="1"/>
    </xf>
    <xf numFmtId="38" fontId="6" fillId="0" borderId="3" xfId="1" applyFont="1" applyFill="1" applyBorder="1" applyAlignment="1">
      <alignment vertical="center" shrinkToFit="1"/>
    </xf>
    <xf numFmtId="0" fontId="6" fillId="0" borderId="3" xfId="0" applyFont="1" applyBorder="1" applyAlignment="1">
      <alignment vertical="center"/>
    </xf>
    <xf numFmtId="38" fontId="6" fillId="0" borderId="13" xfId="1" applyFont="1" applyFill="1" applyBorder="1" applyAlignment="1">
      <alignment vertical="center"/>
    </xf>
    <xf numFmtId="38" fontId="7" fillId="0" borderId="13" xfId="1" applyFont="1" applyFill="1" applyBorder="1" applyAlignment="1">
      <alignment vertical="center" shrinkToFit="1"/>
    </xf>
    <xf numFmtId="38" fontId="6" fillId="0" borderId="13" xfId="1" applyFont="1" applyFill="1" applyBorder="1" applyAlignment="1">
      <alignment vertical="center" shrinkToFit="1"/>
    </xf>
    <xf numFmtId="0" fontId="6" fillId="0" borderId="13" xfId="0" applyFont="1" applyBorder="1" applyAlignment="1">
      <alignment vertical="center"/>
    </xf>
    <xf numFmtId="38" fontId="7" fillId="0" borderId="0" xfId="1" applyFont="1" applyBorder="1" applyAlignment="1">
      <alignment vertical="center" shrinkToFit="1"/>
    </xf>
    <xf numFmtId="38" fontId="6" fillId="0" borderId="0" xfId="1" applyFont="1" applyBorder="1" applyAlignment="1">
      <alignment vertical="center" shrinkToFit="1"/>
    </xf>
    <xf numFmtId="0" fontId="9" fillId="0" borderId="0" xfId="0" applyFont="1" applyAlignment="1">
      <alignment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3" xfId="0" applyFont="1" applyFill="1" applyBorder="1" applyAlignment="1">
      <alignment horizontal="center" vertical="center"/>
    </xf>
    <xf numFmtId="0" fontId="10" fillId="0" borderId="0" xfId="0" applyFont="1" applyAlignment="1"/>
    <xf numFmtId="0" fontId="12"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10" fillId="0" borderId="36" xfId="0" applyFont="1" applyBorder="1" applyAlignment="1"/>
    <xf numFmtId="0" fontId="16" fillId="0" borderId="0" xfId="0" applyFont="1" applyAlignment="1">
      <alignment vertical="center"/>
    </xf>
    <xf numFmtId="0" fontId="5" fillId="2" borderId="37"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40"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13" xfId="0" applyFont="1" applyFill="1" applyBorder="1" applyAlignment="1">
      <alignment horizontal="center" vertical="center"/>
    </xf>
    <xf numFmtId="0" fontId="16" fillId="0" borderId="0" xfId="0" applyFont="1" applyAlignment="1">
      <alignment horizontal="center" vertical="center"/>
    </xf>
    <xf numFmtId="0" fontId="5" fillId="2" borderId="3"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1" xfId="0" applyFont="1" applyFill="1" applyBorder="1" applyAlignment="1">
      <alignment horizontal="center" vertical="center"/>
    </xf>
    <xf numFmtId="0" fontId="27" fillId="2" borderId="43" xfId="0" applyFont="1" applyFill="1" applyBorder="1" applyAlignment="1">
      <alignment horizontal="center" vertical="center"/>
    </xf>
    <xf numFmtId="0" fontId="27" fillId="2" borderId="0" xfId="0" applyFont="1" applyFill="1" applyAlignment="1">
      <alignment horizontal="center" vertical="center"/>
    </xf>
    <xf numFmtId="0" fontId="27" fillId="2" borderId="44" xfId="0" applyFont="1" applyFill="1" applyBorder="1" applyAlignment="1">
      <alignment horizontal="center" vertical="center"/>
    </xf>
    <xf numFmtId="0" fontId="23" fillId="0" borderId="0" xfId="0" applyFont="1" applyAlignment="1">
      <alignment vertical="center"/>
    </xf>
    <xf numFmtId="0" fontId="5" fillId="2" borderId="32"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shrinkToFit="1"/>
    </xf>
    <xf numFmtId="0" fontId="18" fillId="2" borderId="3" xfId="0" applyFont="1" applyFill="1" applyBorder="1" applyAlignment="1">
      <alignment horizontal="center" vertical="center" wrapText="1" shrinkToFit="1"/>
    </xf>
    <xf numFmtId="0" fontId="23" fillId="0" borderId="0" xfId="3" applyFont="1" applyAlignment="1">
      <alignment vertical="center"/>
    </xf>
    <xf numFmtId="0" fontId="18" fillId="2" borderId="4" xfId="3" applyFont="1" applyFill="1" applyBorder="1" applyAlignment="1">
      <alignment horizontal="center" vertical="center"/>
    </xf>
    <xf numFmtId="0" fontId="18" fillId="2" borderId="13" xfId="3" applyFont="1" applyFill="1" applyBorder="1" applyAlignment="1">
      <alignment horizontal="center" vertical="center"/>
    </xf>
    <xf numFmtId="0" fontId="24" fillId="2" borderId="4" xfId="3" applyFont="1" applyFill="1" applyBorder="1" applyAlignment="1">
      <alignment horizontal="center" vertical="center"/>
    </xf>
    <xf numFmtId="0" fontId="24" fillId="2" borderId="13" xfId="3" applyFont="1" applyFill="1" applyBorder="1" applyAlignment="1">
      <alignment horizontal="center" vertical="center"/>
    </xf>
    <xf numFmtId="0" fontId="5" fillId="2" borderId="23"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10" xfId="0" applyFont="1" applyFill="1" applyBorder="1" applyAlignment="1">
      <alignment horizontal="center" vertical="center"/>
    </xf>
    <xf numFmtId="0" fontId="0" fillId="0" borderId="9" xfId="0" applyBorder="1"/>
    <xf numFmtId="0" fontId="5" fillId="2" borderId="18"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9" xfId="0" applyFont="1" applyFill="1" applyBorder="1" applyAlignment="1">
      <alignment horizontal="center" vertical="center"/>
    </xf>
    <xf numFmtId="0" fontId="0" fillId="0" borderId="21" xfId="0" applyBorder="1"/>
    <xf numFmtId="0" fontId="5" fillId="2" borderId="47"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38" fontId="4" fillId="0" borderId="18" xfId="1" applyFont="1" applyBorder="1" applyAlignment="1">
      <alignment horizontal="center" vertical="center"/>
    </xf>
    <xf numFmtId="38" fontId="4" fillId="0" borderId="21" xfId="1" applyFont="1" applyBorder="1" applyAlignment="1">
      <alignment horizontal="center" vertical="center"/>
    </xf>
    <xf numFmtId="38" fontId="4" fillId="0" borderId="23" xfId="1" applyFont="1" applyBorder="1" applyAlignment="1">
      <alignment horizontal="center" vertical="center"/>
    </xf>
    <xf numFmtId="38" fontId="4" fillId="0" borderId="26" xfId="1" applyFont="1" applyBorder="1" applyAlignment="1">
      <alignment horizontal="center" vertical="center"/>
    </xf>
    <xf numFmtId="38" fontId="4" fillId="0" borderId="43" xfId="1" applyFont="1" applyBorder="1" applyAlignment="1">
      <alignment horizontal="center" vertical="center"/>
    </xf>
    <xf numFmtId="38" fontId="4" fillId="0" borderId="44" xfId="1" applyFont="1" applyBorder="1" applyAlignment="1">
      <alignment horizontal="center" vertical="center"/>
    </xf>
    <xf numFmtId="38" fontId="4" fillId="0" borderId="10" xfId="1" applyFont="1" applyBorder="1" applyAlignment="1">
      <alignment horizontal="center" vertical="center"/>
    </xf>
    <xf numFmtId="38" fontId="4" fillId="0" borderId="9" xfId="1" applyFont="1" applyBorder="1" applyAlignment="1">
      <alignment horizontal="center" vertical="center"/>
    </xf>
    <xf numFmtId="0" fontId="5" fillId="2" borderId="37" xfId="0" applyFont="1" applyFill="1" applyBorder="1" applyAlignment="1">
      <alignment horizontal="center"/>
    </xf>
    <xf numFmtId="0" fontId="5" fillId="2" borderId="42" xfId="0" applyFont="1" applyFill="1" applyBorder="1" applyAlignment="1">
      <alignment horizontal="center"/>
    </xf>
    <xf numFmtId="0" fontId="5" fillId="2" borderId="43" xfId="0" applyFont="1" applyFill="1" applyBorder="1" applyAlignment="1">
      <alignment horizontal="center"/>
    </xf>
    <xf numFmtId="0" fontId="5" fillId="2" borderId="44" xfId="0" applyFont="1" applyFill="1" applyBorder="1" applyAlignment="1">
      <alignment horizontal="center"/>
    </xf>
    <xf numFmtId="0" fontId="5" fillId="2" borderId="2" xfId="0" applyFont="1" applyFill="1" applyBorder="1" applyAlignment="1">
      <alignment horizontal="center" vertical="center"/>
    </xf>
    <xf numFmtId="38" fontId="4" fillId="0" borderId="55" xfId="1" applyFont="1" applyBorder="1" applyAlignment="1">
      <alignment horizontal="center" vertical="center"/>
    </xf>
    <xf numFmtId="38" fontId="4" fillId="0" borderId="54" xfId="1" applyFont="1" applyBorder="1" applyAlignment="1">
      <alignment horizontal="center" vertical="center"/>
    </xf>
    <xf numFmtId="0" fontId="18" fillId="2" borderId="2"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18" fillId="2" borderId="2" xfId="0" applyFont="1" applyFill="1" applyBorder="1" applyAlignment="1">
      <alignment horizontal="center" vertical="center" textRotation="255"/>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37"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26" fillId="0" borderId="0" xfId="2" applyFont="1" applyAlignment="1" applyProtection="1">
      <alignment horizontal="center" vertical="center"/>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62" xfId="0" applyFont="1" applyFill="1" applyBorder="1" applyAlignment="1">
      <alignment horizontal="center" vertical="center"/>
    </xf>
    <xf numFmtId="49" fontId="36" fillId="0" borderId="0" xfId="0" applyNumberFormat="1" applyFont="1" applyAlignment="1">
      <alignment horizontal="center" vertical="center"/>
    </xf>
    <xf numFmtId="0" fontId="0" fillId="0" borderId="2" xfId="0" applyBorder="1" applyAlignment="1">
      <alignment horizontal="center" vertical="center"/>
    </xf>
    <xf numFmtId="0" fontId="9" fillId="0" borderId="0" xfId="0" applyFont="1" applyAlignment="1">
      <alignment vertical="center" shrinkToFit="1"/>
    </xf>
    <xf numFmtId="0" fontId="5" fillId="2" borderId="2" xfId="0" applyFont="1" applyFill="1" applyBorder="1" applyAlignment="1">
      <alignment horizontal="center" vertical="center" wrapText="1"/>
    </xf>
    <xf numFmtId="0" fontId="5" fillId="2" borderId="2" xfId="0" applyFont="1" applyFill="1" applyBorder="1" applyAlignment="1">
      <alignment horizontal="right" vertical="center"/>
    </xf>
    <xf numFmtId="38" fontId="18" fillId="2" borderId="18" xfId="1" applyFont="1" applyFill="1" applyBorder="1" applyAlignment="1">
      <alignment horizontal="center" vertical="center"/>
    </xf>
    <xf numFmtId="38" fontId="18" fillId="2" borderId="21" xfId="1" applyFont="1" applyFill="1" applyBorder="1" applyAlignment="1">
      <alignment horizontal="center" vertical="center"/>
    </xf>
    <xf numFmtId="38" fontId="6" fillId="0" borderId="18" xfId="1" applyFont="1" applyBorder="1" applyAlignment="1">
      <alignment horizontal="center" vertical="center"/>
    </xf>
    <xf numFmtId="38" fontId="6" fillId="0" borderId="21" xfId="1" applyFont="1" applyBorder="1" applyAlignment="1">
      <alignment horizontal="center" vertical="center"/>
    </xf>
    <xf numFmtId="0" fontId="18" fillId="2" borderId="23" xfId="0" applyFont="1" applyFill="1" applyBorder="1" applyAlignment="1">
      <alignment horizontal="center" vertical="center"/>
    </xf>
    <xf numFmtId="0" fontId="18" fillId="2" borderId="26" xfId="0" applyFont="1" applyFill="1" applyBorder="1" applyAlignment="1">
      <alignment horizontal="center" vertical="center"/>
    </xf>
    <xf numFmtId="38" fontId="6" fillId="0" borderId="23" xfId="1" applyFont="1" applyBorder="1" applyAlignment="1">
      <alignment horizontal="center" vertical="center"/>
    </xf>
    <xf numFmtId="38" fontId="6" fillId="0" borderId="26" xfId="1" applyFont="1" applyBorder="1" applyAlignment="1">
      <alignment horizontal="center" vertical="center"/>
    </xf>
    <xf numFmtId="38" fontId="18" fillId="2" borderId="10" xfId="1" applyFont="1" applyFill="1" applyBorder="1" applyAlignment="1">
      <alignment horizontal="center" vertical="center"/>
    </xf>
    <xf numFmtId="38" fontId="18" fillId="2" borderId="9" xfId="1" applyFont="1" applyFill="1" applyBorder="1" applyAlignment="1">
      <alignment horizontal="center" vertical="center"/>
    </xf>
    <xf numFmtId="38" fontId="6" fillId="0" borderId="10" xfId="1" applyFont="1" applyBorder="1" applyAlignment="1">
      <alignment horizontal="center" vertical="center"/>
    </xf>
    <xf numFmtId="38" fontId="6" fillId="0" borderId="9" xfId="1" applyFont="1" applyBorder="1" applyAlignment="1">
      <alignment horizontal="center" vertical="center"/>
    </xf>
    <xf numFmtId="38" fontId="18" fillId="2" borderId="43" xfId="1" applyFont="1" applyFill="1" applyBorder="1" applyAlignment="1">
      <alignment horizontal="center" vertical="center"/>
    </xf>
    <xf numFmtId="38" fontId="18" fillId="2" borderId="44" xfId="1" applyFont="1" applyFill="1" applyBorder="1" applyAlignment="1">
      <alignment horizontal="center" vertical="center"/>
    </xf>
    <xf numFmtId="38" fontId="6" fillId="0" borderId="43" xfId="1" applyFont="1" applyBorder="1" applyAlignment="1">
      <alignment horizontal="center" vertical="center"/>
    </xf>
    <xf numFmtId="38" fontId="6" fillId="0" borderId="44" xfId="1" applyFont="1" applyBorder="1" applyAlignment="1">
      <alignment horizontal="center" vertical="center"/>
    </xf>
    <xf numFmtId="38" fontId="18" fillId="2" borderId="37" xfId="1" applyFont="1" applyFill="1" applyBorder="1" applyAlignment="1">
      <alignment horizontal="center" vertical="center"/>
    </xf>
    <xf numFmtId="38" fontId="18" fillId="2" borderId="42" xfId="1" applyFont="1" applyFill="1" applyBorder="1" applyAlignment="1">
      <alignment horizontal="center" vertical="center"/>
    </xf>
    <xf numFmtId="38" fontId="6" fillId="0" borderId="37" xfId="1" applyFont="1" applyBorder="1" applyAlignment="1">
      <alignment horizontal="center" vertical="center"/>
    </xf>
    <xf numFmtId="38" fontId="6" fillId="0" borderId="42" xfId="1" applyFont="1" applyBorder="1" applyAlignment="1">
      <alignment horizontal="center" vertical="center"/>
    </xf>
    <xf numFmtId="0" fontId="37" fillId="0" borderId="0" xfId="0" applyFont="1" applyAlignment="1">
      <alignment horizontal="center"/>
    </xf>
    <xf numFmtId="0" fontId="18" fillId="2" borderId="37"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47" xfId="0" applyFont="1" applyFill="1" applyBorder="1" applyAlignment="1">
      <alignment horizontal="center" vertical="center"/>
    </xf>
    <xf numFmtId="0" fontId="18" fillId="2" borderId="37" xfId="0" applyFont="1" applyFill="1" applyBorder="1" applyAlignment="1">
      <alignment horizontal="center" vertical="center" shrinkToFit="1"/>
    </xf>
    <xf numFmtId="0" fontId="18" fillId="2" borderId="42" xfId="0" applyFont="1" applyFill="1" applyBorder="1" applyAlignment="1">
      <alignment horizontal="center" vertical="center" shrinkToFit="1"/>
    </xf>
    <xf numFmtId="0" fontId="18" fillId="2" borderId="39" xfId="0" applyFont="1" applyFill="1" applyBorder="1" applyAlignment="1">
      <alignment horizontal="center" vertical="center" shrinkToFit="1"/>
    </xf>
    <xf numFmtId="0" fontId="18" fillId="2" borderId="47"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2" borderId="13" xfId="0" applyFont="1" applyFill="1" applyBorder="1" applyAlignment="1">
      <alignment horizontal="center" vertical="center" shrinkToFit="1"/>
    </xf>
    <xf numFmtId="0" fontId="24" fillId="0" borderId="0" xfId="0" applyFont="1" applyAlignment="1">
      <alignment horizontal="right"/>
    </xf>
    <xf numFmtId="0" fontId="18" fillId="2" borderId="15" xfId="0" applyFont="1" applyFill="1" applyBorder="1" applyAlignment="1">
      <alignment horizontal="center" vertical="center" wrapText="1"/>
    </xf>
    <xf numFmtId="0" fontId="18" fillId="2" borderId="11" xfId="0" applyFont="1" applyFill="1" applyBorder="1" applyAlignment="1">
      <alignment horizontal="center" vertical="center" wrapText="1"/>
    </xf>
    <xf numFmtId="38" fontId="6" fillId="0" borderId="39" xfId="1" applyFont="1" applyBorder="1" applyAlignment="1">
      <alignment horizontal="center" vertical="center"/>
    </xf>
    <xf numFmtId="38" fontId="6" fillId="0" borderId="47" xfId="1" applyFont="1" applyBorder="1" applyAlignment="1">
      <alignment horizontal="center" vertical="center"/>
    </xf>
    <xf numFmtId="0" fontId="18" fillId="2" borderId="4"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50"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43" xfId="0" applyFont="1" applyFill="1" applyBorder="1" applyAlignment="1">
      <alignment horizontal="center" vertical="center"/>
    </xf>
    <xf numFmtId="0" fontId="16" fillId="0" borderId="36" xfId="0" applyFont="1" applyBorder="1" applyAlignment="1">
      <alignment vertical="center"/>
    </xf>
    <xf numFmtId="0" fontId="24" fillId="0" borderId="36" xfId="0" applyFont="1" applyBorder="1" applyAlignment="1">
      <alignment horizontal="right"/>
    </xf>
  </cellXfs>
  <cellStyles count="5">
    <cellStyle name="ハイパーリンク 2" xfId="2" xr:uid="{8DB2DC31-62D7-411F-B6D2-5B5DDD14CC5D}"/>
    <cellStyle name="ハイパーリンク 3" xfId="4" xr:uid="{C6BCA9D4-0858-453B-BA8E-F17A1F0016DD}"/>
    <cellStyle name="桁区切り" xfId="1" builtinId="6"/>
    <cellStyle name="標準" xfId="0" builtinId="0"/>
    <cellStyle name="標準 2" xfId="3" xr:uid="{21090BE4-F13E-42D6-BC55-6B8590D333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sz="1100"/>
              <a:t>主な業種別就業者数（総数）</a:t>
            </a:r>
          </a:p>
        </c:rich>
      </c:tx>
      <c:layout>
        <c:manualLayout>
          <c:xMode val="edge"/>
          <c:yMode val="edge"/>
          <c:x val="0.26294895833333326"/>
          <c:y val="8.0281249999999988E-3"/>
        </c:manualLayout>
      </c:layout>
      <c:overlay val="0"/>
    </c:title>
    <c:autoTitleDeleted val="0"/>
    <c:plotArea>
      <c:layout>
        <c:manualLayout>
          <c:layoutTarget val="inner"/>
          <c:xMode val="edge"/>
          <c:yMode val="edge"/>
          <c:x val="0.14248039464513299"/>
          <c:y val="0.14224305555555591"/>
          <c:w val="0.73507591607794764"/>
          <c:h val="0.72423784722222218"/>
        </c:manualLayout>
      </c:layout>
      <c:lineChart>
        <c:grouping val="standard"/>
        <c:varyColors val="0"/>
        <c:ser>
          <c:idx val="0"/>
          <c:order val="0"/>
          <c:tx>
            <c:strRef>
              <c:f>'2-12産業別就業者'!$A$8</c:f>
              <c:strCache>
                <c:ptCount val="1"/>
                <c:pt idx="0">
                  <c:v>　農　　　　　業 </c:v>
                </c:pt>
              </c:strCache>
            </c:strRef>
          </c:tx>
          <c:val>
            <c:numRef>
              <c:f>('2-12産業別就業者'!$Z$8,'2-12産業別就業者'!$B$8,'2-12産業別就業者'!$E$8,'2-12産業別就業者'!$H$8,'2-12産業別就業者'!$K$8,'2-12産業別就業者'!$N$8,'2-12産業別就業者'!$Q$8,'2-12産業別就業者'!$T$8,'2-12産業別就業者'!$W$8)</c:f>
              <c:numCache>
                <c:formatCode>#,##0_);[Red]\(#,##0\)</c:formatCode>
                <c:ptCount val="9"/>
                <c:pt idx="0">
                  <c:v>1419</c:v>
                </c:pt>
                <c:pt idx="1">
                  <c:v>4557</c:v>
                </c:pt>
                <c:pt idx="2">
                  <c:v>3859</c:v>
                </c:pt>
                <c:pt idx="3">
                  <c:v>3182</c:v>
                </c:pt>
                <c:pt idx="4">
                  <c:v>2388</c:v>
                </c:pt>
                <c:pt idx="5">
                  <c:v>1911</c:v>
                </c:pt>
                <c:pt idx="6">
                  <c:v>1918</c:v>
                </c:pt>
                <c:pt idx="7">
                  <c:v>1712</c:v>
                </c:pt>
                <c:pt idx="8">
                  <c:v>1691</c:v>
                </c:pt>
              </c:numCache>
            </c:numRef>
          </c:val>
          <c:smooth val="0"/>
          <c:extLst>
            <c:ext xmlns:c15="http://schemas.microsoft.com/office/drawing/2012/chart" uri="{02D57815-91ED-43cb-92C2-25804820EDAC}">
              <c15:filteredCategoryTitle>
                <c15:cat>
                  <c:multiLvlStrRef>
                    <c:extLst>
                      <c:ext uri="{02D57815-91ED-43cb-92C2-25804820EDAC}">
                        <c15:formulaRef>
                          <c15:sqref>'2-12産業別就業者'!#REF!</c15:sqref>
                        </c15:formulaRef>
                      </c:ext>
                    </c:extLst>
                  </c:multiLvlStrRef>
                </c15:cat>
              </c15:filteredCategoryTitle>
            </c:ext>
            <c:ext xmlns:c16="http://schemas.microsoft.com/office/drawing/2014/chart" uri="{C3380CC4-5D6E-409C-BE32-E72D297353CC}">
              <c16:uniqueId val="{00000000-AFB7-4E1F-83E1-3966EF8223E7}"/>
            </c:ext>
          </c:extLst>
        </c:ser>
        <c:ser>
          <c:idx val="1"/>
          <c:order val="1"/>
          <c:tx>
            <c:strRef>
              <c:f>'2-12産業別就業者'!$A$13</c:f>
              <c:strCache>
                <c:ptCount val="1"/>
                <c:pt idx="0">
                  <c:v>　建　　設　　業 </c:v>
                </c:pt>
              </c:strCache>
            </c:strRef>
          </c:tx>
          <c:val>
            <c:numRef>
              <c:f>('2-12産業別就業者'!$Z$13,'2-12産業別就業者'!$B$13,'2-12産業別就業者'!$E$13,'2-12産業別就業者'!$H$13,'2-12産業別就業者'!$K$13,'2-12産業別就業者'!$N$13,'2-12産業別就業者'!$Q$13,'2-12産業別就業者'!$T$13,'2-12産業別就業者'!$W$13)</c:f>
              <c:numCache>
                <c:formatCode>#,##0_);[Red]\(#,##0\)</c:formatCode>
                <c:ptCount val="9"/>
                <c:pt idx="0">
                  <c:v>1789</c:v>
                </c:pt>
                <c:pt idx="1">
                  <c:v>1888</c:v>
                </c:pt>
                <c:pt idx="2">
                  <c:v>1724</c:v>
                </c:pt>
                <c:pt idx="3">
                  <c:v>1892</c:v>
                </c:pt>
                <c:pt idx="4">
                  <c:v>2418</c:v>
                </c:pt>
                <c:pt idx="5">
                  <c:v>2787</c:v>
                </c:pt>
                <c:pt idx="6">
                  <c:v>2182</c:v>
                </c:pt>
                <c:pt idx="7">
                  <c:v>1810</c:v>
                </c:pt>
                <c:pt idx="8">
                  <c:v>1902</c:v>
                </c:pt>
              </c:numCache>
            </c:numRef>
          </c:val>
          <c:smooth val="0"/>
          <c:extLst>
            <c:ext xmlns:c15="http://schemas.microsoft.com/office/drawing/2012/chart" uri="{02D57815-91ED-43cb-92C2-25804820EDAC}">
              <c15:filteredCategoryTitle>
                <c15:cat>
                  <c:multiLvlStrRef>
                    <c:extLst>
                      <c:ext uri="{02D57815-91ED-43cb-92C2-25804820EDAC}">
                        <c15:formulaRef>
                          <c15:sqref>'2-12産業別就業者'!#REF!</c15:sqref>
                        </c15:formulaRef>
                      </c:ext>
                    </c:extLst>
                  </c:multiLvlStrRef>
                </c15:cat>
              </c15:filteredCategoryTitle>
            </c:ext>
            <c:ext xmlns:c16="http://schemas.microsoft.com/office/drawing/2014/chart" uri="{C3380CC4-5D6E-409C-BE32-E72D297353CC}">
              <c16:uniqueId val="{00000001-AFB7-4E1F-83E1-3966EF8223E7}"/>
            </c:ext>
          </c:extLst>
        </c:ser>
        <c:ser>
          <c:idx val="2"/>
          <c:order val="2"/>
          <c:tx>
            <c:strRef>
              <c:f>'2-12産業別就業者'!$A$14</c:f>
              <c:strCache>
                <c:ptCount val="1"/>
                <c:pt idx="0">
                  <c:v>　製　　造　　業 </c:v>
                </c:pt>
              </c:strCache>
            </c:strRef>
          </c:tx>
          <c:val>
            <c:numRef>
              <c:f>('2-12産業別就業者'!$Z$14,'2-12産業別就業者'!$B$14,'2-12産業別就業者'!$E$14,'2-12産業別就業者'!$H$14,'2-12産業別就業者'!$K$14,'2-12産業別就業者'!$N$14,'2-12産業別就業者'!$Q$14,'2-12産業別就業者'!$T$14,'2-12産業別就業者'!$W$14)</c:f>
              <c:numCache>
                <c:formatCode>#,##0_);[Red]\(#,##0\)</c:formatCode>
                <c:ptCount val="9"/>
                <c:pt idx="0">
                  <c:v>3088</c:v>
                </c:pt>
                <c:pt idx="1">
                  <c:v>3100</c:v>
                </c:pt>
                <c:pt idx="2">
                  <c:v>3997</c:v>
                </c:pt>
                <c:pt idx="3">
                  <c:v>4714</c:v>
                </c:pt>
                <c:pt idx="4">
                  <c:v>4350</c:v>
                </c:pt>
                <c:pt idx="5">
                  <c:v>4136</c:v>
                </c:pt>
                <c:pt idx="6">
                  <c:v>3536</c:v>
                </c:pt>
                <c:pt idx="7">
                  <c:v>3079</c:v>
                </c:pt>
                <c:pt idx="8">
                  <c:v>3175</c:v>
                </c:pt>
              </c:numCache>
            </c:numRef>
          </c:val>
          <c:smooth val="0"/>
          <c:extLst>
            <c:ext xmlns:c15="http://schemas.microsoft.com/office/drawing/2012/chart" uri="{02D57815-91ED-43cb-92C2-25804820EDAC}">
              <c15:filteredCategoryTitle>
                <c15:cat>
                  <c:multiLvlStrRef>
                    <c:extLst>
                      <c:ext uri="{02D57815-91ED-43cb-92C2-25804820EDAC}">
                        <c15:formulaRef>
                          <c15:sqref>'2-12産業別就業者'!#REF!</c15:sqref>
                        </c15:formulaRef>
                      </c:ext>
                    </c:extLst>
                  </c:multiLvlStrRef>
                </c15:cat>
              </c15:filteredCategoryTitle>
            </c:ext>
            <c:ext xmlns:c16="http://schemas.microsoft.com/office/drawing/2014/chart" uri="{C3380CC4-5D6E-409C-BE32-E72D297353CC}">
              <c16:uniqueId val="{00000002-AFB7-4E1F-83E1-3966EF8223E7}"/>
            </c:ext>
          </c:extLst>
        </c:ser>
        <c:ser>
          <c:idx val="3"/>
          <c:order val="3"/>
          <c:tx>
            <c:strRef>
              <c:f>'2-12産業別就業者'!$A$18</c:f>
              <c:strCache>
                <c:ptCount val="1"/>
                <c:pt idx="0">
                  <c:v>　卸売・小売業・飲食店 </c:v>
                </c:pt>
              </c:strCache>
            </c:strRef>
          </c:tx>
          <c:val>
            <c:numRef>
              <c:f>('2-12産業別就業者'!$Z$18,'2-12産業別就業者'!$B$18,'2-12産業別就業者'!$E$18,'2-12産業別就業者'!$H$18,'2-12産業別就業者'!$K$18,'2-12産業別就業者'!$N$18,'2-12産業別就業者'!$Q$18,'2-12産業別就業者'!$T$18,'2-12産業別就業者'!$W$18)</c:f>
              <c:numCache>
                <c:formatCode>#,##0_);[Red]\(#,##0\)</c:formatCode>
                <c:ptCount val="9"/>
                <c:pt idx="0">
                  <c:v>3056</c:v>
                </c:pt>
                <c:pt idx="1">
                  <c:v>4450</c:v>
                </c:pt>
                <c:pt idx="2">
                  <c:v>4204</c:v>
                </c:pt>
                <c:pt idx="3">
                  <c:v>4255</c:v>
                </c:pt>
                <c:pt idx="4">
                  <c:v>4187</c:v>
                </c:pt>
                <c:pt idx="5">
                  <c:v>4188</c:v>
                </c:pt>
                <c:pt idx="6">
                  <c:v>4091</c:v>
                </c:pt>
                <c:pt idx="7">
                  <c:v>3753</c:v>
                </c:pt>
                <c:pt idx="8">
                  <c:v>3414</c:v>
                </c:pt>
              </c:numCache>
            </c:numRef>
          </c:val>
          <c:smooth val="0"/>
          <c:extLst>
            <c:ext xmlns:c15="http://schemas.microsoft.com/office/drawing/2012/chart" uri="{02D57815-91ED-43cb-92C2-25804820EDAC}">
              <c15:filteredCategoryTitle>
                <c15:cat>
                  <c:multiLvlStrRef>
                    <c:extLst>
                      <c:ext uri="{02D57815-91ED-43cb-92C2-25804820EDAC}">
                        <c15:formulaRef>
                          <c15:sqref>'2-12産業別就業者'!#REF!</c15:sqref>
                        </c15:formulaRef>
                      </c:ext>
                    </c:extLst>
                  </c:multiLvlStrRef>
                </c15:cat>
              </c15:filteredCategoryTitle>
            </c:ext>
            <c:ext xmlns:c16="http://schemas.microsoft.com/office/drawing/2014/chart" uri="{C3380CC4-5D6E-409C-BE32-E72D297353CC}">
              <c16:uniqueId val="{00000003-AFB7-4E1F-83E1-3966EF8223E7}"/>
            </c:ext>
          </c:extLst>
        </c:ser>
        <c:ser>
          <c:idx val="4"/>
          <c:order val="4"/>
          <c:tx>
            <c:strRef>
              <c:f>'2-12産業別就業者'!$A$21</c:f>
              <c:strCache>
                <c:ptCount val="1"/>
                <c:pt idx="0">
                  <c:v>　サービス業 </c:v>
                </c:pt>
              </c:strCache>
            </c:strRef>
          </c:tx>
          <c:val>
            <c:numRef>
              <c:f>('2-12産業別就業者'!$Z$21,'2-12産業別就業者'!$B$21,'2-12産業別就業者'!$E$21,'2-12産業別就業者'!$H$21,'2-12産業別就業者'!$K$21,'2-12産業別就業者'!$N$21,'2-12産業別就業者'!$Q$21,'2-12産業別就業者'!$T$21,'2-12産業別就業者'!$W$21)</c:f>
              <c:numCache>
                <c:formatCode>#,##0_);[Red]\(#,##0\)</c:formatCode>
                <c:ptCount val="9"/>
                <c:pt idx="0">
                  <c:v>5491</c:v>
                </c:pt>
                <c:pt idx="1">
                  <c:v>4063</c:v>
                </c:pt>
                <c:pt idx="2">
                  <c:v>4433</c:v>
                </c:pt>
                <c:pt idx="3">
                  <c:v>4736</c:v>
                </c:pt>
                <c:pt idx="4">
                  <c:v>5378</c:v>
                </c:pt>
                <c:pt idx="5">
                  <c:v>5585</c:v>
                </c:pt>
                <c:pt idx="6">
                  <c:v>5697</c:v>
                </c:pt>
                <c:pt idx="7">
                  <c:v>5498</c:v>
                </c:pt>
                <c:pt idx="8">
                  <c:v>5627</c:v>
                </c:pt>
              </c:numCache>
            </c:numRef>
          </c:val>
          <c:smooth val="0"/>
          <c:extLst>
            <c:ext xmlns:c15="http://schemas.microsoft.com/office/drawing/2012/chart" uri="{02D57815-91ED-43cb-92C2-25804820EDAC}">
              <c15:filteredCategoryTitle>
                <c15:cat>
                  <c:multiLvlStrRef>
                    <c:extLst>
                      <c:ext uri="{02D57815-91ED-43cb-92C2-25804820EDAC}">
                        <c15:formulaRef>
                          <c15:sqref>'2-12産業別就業者'!#REF!</c15:sqref>
                        </c15:formulaRef>
                      </c:ext>
                    </c:extLst>
                  </c:multiLvlStrRef>
                </c15:cat>
              </c15:filteredCategoryTitle>
            </c:ext>
            <c:ext xmlns:c16="http://schemas.microsoft.com/office/drawing/2014/chart" uri="{C3380CC4-5D6E-409C-BE32-E72D297353CC}">
              <c16:uniqueId val="{00000004-AFB7-4E1F-83E1-3966EF8223E7}"/>
            </c:ext>
          </c:extLst>
        </c:ser>
        <c:dLbls>
          <c:showLegendKey val="0"/>
          <c:showVal val="0"/>
          <c:showCatName val="0"/>
          <c:showSerName val="0"/>
          <c:showPercent val="0"/>
          <c:showBubbleSize val="0"/>
        </c:dLbls>
        <c:marker val="1"/>
        <c:smooth val="0"/>
        <c:axId val="245730360"/>
        <c:axId val="245660384"/>
      </c:lineChart>
      <c:catAx>
        <c:axId val="245730360"/>
        <c:scaling>
          <c:orientation val="minMax"/>
        </c:scaling>
        <c:delete val="0"/>
        <c:axPos val="b"/>
        <c:title>
          <c:tx>
            <c:rich>
              <a:bodyPr rot="0" vert="wordArtVertRtl"/>
              <a:lstStyle/>
              <a:p>
                <a:pPr>
                  <a:defRPr sz="900" b="0"/>
                </a:pPr>
                <a:r>
                  <a:rPr lang="ja-JP" sz="900" b="0"/>
                  <a:t>調査年</a:t>
                </a:r>
              </a:p>
            </c:rich>
          </c:tx>
          <c:layout>
            <c:manualLayout>
              <c:xMode val="edge"/>
              <c:yMode val="edge"/>
              <c:x val="0.94045277777777758"/>
              <c:y val="0.75934270833333362"/>
            </c:manualLayout>
          </c:layout>
          <c:overlay val="0"/>
        </c:title>
        <c:numFmt formatCode="General" sourceLinked="1"/>
        <c:majorTickMark val="in"/>
        <c:minorTickMark val="none"/>
        <c:tickLblPos val="nextTo"/>
        <c:spPr>
          <a:ln>
            <a:solidFill>
              <a:srgbClr val="000000"/>
            </a:solidFill>
          </a:ln>
        </c:spPr>
        <c:txPr>
          <a:bodyPr rot="0" vert="horz"/>
          <a:lstStyle/>
          <a:p>
            <a:pPr>
              <a:defRPr/>
            </a:pPr>
            <a:endParaRPr lang="ja-JP"/>
          </a:p>
        </c:txPr>
        <c:crossAx val="245660384"/>
        <c:crosses val="autoZero"/>
        <c:auto val="1"/>
        <c:lblAlgn val="ctr"/>
        <c:lblOffset val="100"/>
        <c:tickLblSkip val="1"/>
        <c:tickMarkSkip val="1"/>
        <c:noMultiLvlLbl val="0"/>
      </c:catAx>
      <c:valAx>
        <c:axId val="245660384"/>
        <c:scaling>
          <c:orientation val="minMax"/>
          <c:max val="10000"/>
          <c:min val="0"/>
        </c:scaling>
        <c:delete val="0"/>
        <c:axPos val="l"/>
        <c:majorGridlines>
          <c:spPr>
            <a:ln>
              <a:solidFill>
                <a:srgbClr val="000000"/>
              </a:solidFill>
            </a:ln>
          </c:spPr>
        </c:majorGridlines>
        <c:title>
          <c:tx>
            <c:rich>
              <a:bodyPr rot="0" vert="horz"/>
              <a:lstStyle/>
              <a:p>
                <a:pPr>
                  <a:defRPr sz="900" b="0"/>
                </a:pPr>
                <a:r>
                  <a:rPr lang="ja-JP" sz="900" b="0"/>
                  <a:t>人</a:t>
                </a:r>
              </a:p>
            </c:rich>
          </c:tx>
          <c:layout>
            <c:manualLayout>
              <c:xMode val="edge"/>
              <c:yMode val="edge"/>
              <c:x val="0.12943402777777779"/>
              <c:y val="5.0542708333333332E-2"/>
            </c:manualLayout>
          </c:layout>
          <c:overlay val="0"/>
        </c:title>
        <c:numFmt formatCode="#,##0_);[Red]\(#,##0\)" sourceLinked="1"/>
        <c:majorTickMark val="in"/>
        <c:minorTickMark val="none"/>
        <c:tickLblPos val="nextTo"/>
        <c:spPr>
          <a:noFill/>
          <a:ln>
            <a:solidFill>
              <a:srgbClr val="000000"/>
            </a:solidFill>
          </a:ln>
        </c:spPr>
        <c:txPr>
          <a:bodyPr rot="0" vert="horz"/>
          <a:lstStyle/>
          <a:p>
            <a:pPr>
              <a:defRPr/>
            </a:pPr>
            <a:endParaRPr lang="ja-JP"/>
          </a:p>
        </c:txPr>
        <c:crossAx val="245730360"/>
        <c:crosses val="autoZero"/>
        <c:crossBetween val="between"/>
        <c:majorUnit val="2000"/>
      </c:valAx>
      <c:spPr>
        <a:ln>
          <a:solidFill>
            <a:srgbClr val="000000"/>
          </a:solidFill>
        </a:ln>
      </c:spPr>
    </c:plotArea>
    <c:legend>
      <c:legendPos val="r"/>
      <c:layout>
        <c:manualLayout>
          <c:xMode val="edge"/>
          <c:yMode val="edge"/>
          <c:x val="0.42397187500000155"/>
          <c:y val="0.10012146199594482"/>
          <c:w val="0.52218194444444443"/>
          <c:h val="0.31407422731297996"/>
        </c:manualLayout>
      </c:layout>
      <c:overlay val="0"/>
      <c:spPr>
        <a:solidFill>
          <a:schemeClr val="bg1"/>
        </a:solidFill>
        <a:ln>
          <a:solidFill>
            <a:srgbClr val="000000"/>
          </a:solidFill>
        </a:ln>
      </c:spPr>
      <c:txPr>
        <a:bodyPr/>
        <a:lstStyle/>
        <a:p>
          <a:pPr>
            <a:defRPr sz="900"/>
          </a:pPr>
          <a:endParaRPr lang="ja-JP"/>
        </a:p>
      </c:txPr>
    </c:legend>
    <c:plotVisOnly val="0"/>
    <c:dispBlanksAs val="gap"/>
    <c:showDLblsOverMax val="0"/>
  </c:chart>
  <c:spPr>
    <a:noFill/>
    <a:ln>
      <a:noFill/>
    </a:ln>
  </c:spPr>
  <c:printSettings>
    <c:headerFooter alignWithMargins="0"/>
    <c:pageMargins b="0.98399999999999999" l="0.78700000000000003" r="0.78700000000000003" t="0.98399999999999999" header="0.51200000000000001" footer="0.51200000000000001"/>
    <c:pageSetup paperSize="9" orientation="landscape" horizontalDpi="300" verticalDpi="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342900</xdr:colOff>
      <xdr:row>42</xdr:row>
      <xdr:rowOff>133350</xdr:rowOff>
    </xdr:from>
    <xdr:to>
      <xdr:col>8</xdr:col>
      <xdr:colOff>463826</xdr:colOff>
      <xdr:row>43</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971800" y="8382000"/>
          <a:ext cx="27498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平成２７年分の記入をお願いします。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323850</xdr:colOff>
      <xdr:row>43</xdr:row>
      <xdr:rowOff>76200</xdr:rowOff>
    </xdr:from>
    <xdr:to>
      <xdr:col>10</xdr:col>
      <xdr:colOff>295275</xdr:colOff>
      <xdr:row>45</xdr:row>
      <xdr:rowOff>66675</xdr:rowOff>
    </xdr:to>
    <xdr:sp macro="" textlink="">
      <xdr:nvSpPr>
        <xdr:cNvPr id="2" name="テキスト ボックス 1">
          <a:extLst>
            <a:ext uri="{FF2B5EF4-FFF2-40B4-BE49-F238E27FC236}">
              <a16:creationId xmlns:a16="http://schemas.microsoft.com/office/drawing/2014/main" id="{476AF09D-3538-42DA-AC23-4A35FC7B88C2}"/>
            </a:ext>
          </a:extLst>
        </xdr:cNvPr>
        <xdr:cNvSpPr txBox="1"/>
      </xdr:nvSpPr>
      <xdr:spPr>
        <a:xfrm>
          <a:off x="3009900" y="10344150"/>
          <a:ext cx="26479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49696</xdr:colOff>
      <xdr:row>43</xdr:row>
      <xdr:rowOff>24848</xdr:rowOff>
    </xdr:from>
    <xdr:to>
      <xdr:col>16</xdr:col>
      <xdr:colOff>16566</xdr:colOff>
      <xdr:row>44</xdr:row>
      <xdr:rowOff>146189</xdr:rowOff>
    </xdr:to>
    <xdr:sp macro="" textlink="">
      <xdr:nvSpPr>
        <xdr:cNvPr id="2" name="テキスト ボックス 1">
          <a:extLst>
            <a:ext uri="{FF2B5EF4-FFF2-40B4-BE49-F238E27FC236}">
              <a16:creationId xmlns:a16="http://schemas.microsoft.com/office/drawing/2014/main" id="{AE6C4B60-E620-4178-94A7-6B04B5517CBB}"/>
            </a:ext>
          </a:extLst>
        </xdr:cNvPr>
        <xdr:cNvSpPr txBox="1"/>
      </xdr:nvSpPr>
      <xdr:spPr>
        <a:xfrm>
          <a:off x="3469171" y="10054673"/>
          <a:ext cx="3014870" cy="292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210112</xdr:colOff>
      <xdr:row>24</xdr:row>
      <xdr:rowOff>0</xdr:rowOff>
    </xdr:from>
    <xdr:to>
      <xdr:col>27</xdr:col>
      <xdr:colOff>344670</xdr:colOff>
      <xdr:row>43</xdr:row>
      <xdr:rowOff>112708</xdr:rowOff>
    </xdr:to>
    <xdr:graphicFrame macro="">
      <xdr:nvGraphicFramePr>
        <xdr:cNvPr id="5" name="Chart 4">
          <a:extLst>
            <a:ext uri="{FF2B5EF4-FFF2-40B4-BE49-F238E27FC236}">
              <a16:creationId xmlns:a16="http://schemas.microsoft.com/office/drawing/2014/main" id="{A83E8FFC-1944-467B-A7CC-36FC07163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abSelected="1" zoomScaleNormal="100" zoomScaleSheetLayoutView="100" workbookViewId="0">
      <selection sqref="A1:I1"/>
    </sheetView>
  </sheetViews>
  <sheetFormatPr defaultRowHeight="13.5" x14ac:dyDescent="0.15"/>
  <cols>
    <col min="1" max="9" width="9.375" style="1" customWidth="1"/>
    <col min="10" max="16384" width="9" style="1"/>
  </cols>
  <sheetData>
    <row r="1" spans="1:9" ht="18.75" x14ac:dyDescent="0.15">
      <c r="A1" s="564" t="s">
        <v>10</v>
      </c>
      <c r="B1" s="564"/>
      <c r="C1" s="564"/>
      <c r="D1" s="564"/>
      <c r="E1" s="564"/>
      <c r="F1" s="564"/>
      <c r="G1" s="564"/>
      <c r="H1" s="564"/>
      <c r="I1" s="564"/>
    </row>
    <row r="2" spans="1:9" ht="17.25" x14ac:dyDescent="0.15">
      <c r="A2" s="28"/>
      <c r="G2" s="27"/>
      <c r="I2" s="26" t="s">
        <v>8</v>
      </c>
    </row>
    <row r="3" spans="1:9" ht="24" customHeight="1" x14ac:dyDescent="0.15">
      <c r="A3" s="25"/>
      <c r="B3" s="565" t="s">
        <v>7</v>
      </c>
      <c r="C3" s="566"/>
      <c r="D3" s="566"/>
      <c r="E3" s="567"/>
      <c r="F3" s="565" t="s">
        <v>6</v>
      </c>
      <c r="G3" s="566"/>
      <c r="H3" s="566"/>
      <c r="I3" s="567"/>
    </row>
    <row r="4" spans="1:9" ht="15.75" customHeight="1" x14ac:dyDescent="0.15">
      <c r="A4" s="24" t="s">
        <v>5</v>
      </c>
      <c r="B4" s="568" t="s">
        <v>4</v>
      </c>
      <c r="C4" s="565" t="s">
        <v>3</v>
      </c>
      <c r="D4" s="566"/>
      <c r="E4" s="567"/>
      <c r="F4" s="568" t="s">
        <v>4</v>
      </c>
      <c r="G4" s="565" t="s">
        <v>3</v>
      </c>
      <c r="H4" s="566"/>
      <c r="I4" s="567"/>
    </row>
    <row r="5" spans="1:9" ht="15.75" customHeight="1" x14ac:dyDescent="0.15">
      <c r="A5" s="34"/>
      <c r="B5" s="569"/>
      <c r="C5" s="2" t="s">
        <v>2</v>
      </c>
      <c r="D5" s="32" t="s">
        <v>1</v>
      </c>
      <c r="E5" s="23" t="s">
        <v>0</v>
      </c>
      <c r="F5" s="569"/>
      <c r="G5" s="2" t="s">
        <v>2</v>
      </c>
      <c r="H5" s="22" t="s">
        <v>1</v>
      </c>
      <c r="I5" s="33" t="s">
        <v>0</v>
      </c>
    </row>
    <row r="6" spans="1:9" ht="19.5" customHeight="1" x14ac:dyDescent="0.15">
      <c r="A6" s="29" t="s">
        <v>11</v>
      </c>
      <c r="B6" s="10">
        <v>12269</v>
      </c>
      <c r="C6" s="6">
        <f t="shared" ref="C6:C18" si="0">+D6+E6</f>
        <v>42666</v>
      </c>
      <c r="D6" s="14">
        <v>20491</v>
      </c>
      <c r="E6" s="13">
        <v>22175</v>
      </c>
      <c r="F6" s="7">
        <v>12163</v>
      </c>
      <c r="G6" s="6">
        <f t="shared" ref="G6:G18" si="1">+H6+I6</f>
        <v>42380</v>
      </c>
      <c r="H6" s="12">
        <v>20320</v>
      </c>
      <c r="I6" s="11">
        <v>22060</v>
      </c>
    </row>
    <row r="7" spans="1:9" ht="19.5" customHeight="1" x14ac:dyDescent="0.15">
      <c r="A7" s="29">
        <v>4</v>
      </c>
      <c r="B7" s="10">
        <v>12352</v>
      </c>
      <c r="C7" s="6">
        <f t="shared" si="0"/>
        <v>42664</v>
      </c>
      <c r="D7" s="14">
        <v>20498</v>
      </c>
      <c r="E7" s="13">
        <v>22166</v>
      </c>
      <c r="F7" s="7">
        <v>12263</v>
      </c>
      <c r="G7" s="6">
        <f t="shared" si="1"/>
        <v>42418</v>
      </c>
      <c r="H7" s="12">
        <v>20339</v>
      </c>
      <c r="I7" s="11">
        <v>22079</v>
      </c>
    </row>
    <row r="8" spans="1:9" ht="19.5" customHeight="1" x14ac:dyDescent="0.15">
      <c r="A8" s="29">
        <v>5</v>
      </c>
      <c r="B8" s="10">
        <v>12423</v>
      </c>
      <c r="C8" s="6">
        <f t="shared" si="0"/>
        <v>42660</v>
      </c>
      <c r="D8" s="14">
        <v>20467</v>
      </c>
      <c r="E8" s="13">
        <v>22193</v>
      </c>
      <c r="F8" s="7">
        <v>12272</v>
      </c>
      <c r="G8" s="6">
        <f t="shared" si="1"/>
        <v>42259</v>
      </c>
      <c r="H8" s="12">
        <v>20270</v>
      </c>
      <c r="I8" s="11">
        <v>21989</v>
      </c>
    </row>
    <row r="9" spans="1:9" ht="19.5" customHeight="1" x14ac:dyDescent="0.15">
      <c r="A9" s="29">
        <v>6</v>
      </c>
      <c r="B9" s="10">
        <v>12508</v>
      </c>
      <c r="C9" s="6">
        <f t="shared" si="0"/>
        <v>42482</v>
      </c>
      <c r="D9" s="14">
        <v>20445</v>
      </c>
      <c r="E9" s="13">
        <v>22037</v>
      </c>
      <c r="F9" s="7">
        <v>12373</v>
      </c>
      <c r="G9" s="6">
        <f t="shared" si="1"/>
        <v>42234</v>
      </c>
      <c r="H9" s="12">
        <v>20317</v>
      </c>
      <c r="I9" s="11">
        <v>21917</v>
      </c>
    </row>
    <row r="10" spans="1:9" ht="19.5" customHeight="1" x14ac:dyDescent="0.15">
      <c r="A10" s="29">
        <v>7</v>
      </c>
      <c r="B10" s="10">
        <v>12602</v>
      </c>
      <c r="C10" s="6">
        <f t="shared" si="0"/>
        <v>42451</v>
      </c>
      <c r="D10" s="14">
        <v>20449</v>
      </c>
      <c r="E10" s="13">
        <v>22002</v>
      </c>
      <c r="F10" s="7">
        <v>12506</v>
      </c>
      <c r="G10" s="6">
        <f t="shared" si="1"/>
        <v>42101</v>
      </c>
      <c r="H10" s="12">
        <v>20279</v>
      </c>
      <c r="I10" s="11">
        <v>21822</v>
      </c>
    </row>
    <row r="11" spans="1:9" ht="19.5" customHeight="1" x14ac:dyDescent="0.15">
      <c r="A11" s="29">
        <v>8</v>
      </c>
      <c r="B11" s="10">
        <v>12714</v>
      </c>
      <c r="C11" s="6">
        <f t="shared" si="0"/>
        <v>42261</v>
      </c>
      <c r="D11" s="14">
        <v>20392</v>
      </c>
      <c r="E11" s="13">
        <v>21869</v>
      </c>
      <c r="F11" s="7">
        <v>12630</v>
      </c>
      <c r="G11" s="6">
        <f t="shared" si="1"/>
        <v>41909</v>
      </c>
      <c r="H11" s="12">
        <v>20201</v>
      </c>
      <c r="I11" s="11">
        <v>21708</v>
      </c>
    </row>
    <row r="12" spans="1:9" ht="19.5" customHeight="1" x14ac:dyDescent="0.15">
      <c r="A12" s="29">
        <v>9</v>
      </c>
      <c r="B12" s="10">
        <v>12882</v>
      </c>
      <c r="C12" s="6">
        <f t="shared" si="0"/>
        <v>42179</v>
      </c>
      <c r="D12" s="14">
        <v>20354</v>
      </c>
      <c r="E12" s="13">
        <v>21825</v>
      </c>
      <c r="F12" s="7">
        <v>12757</v>
      </c>
      <c r="G12" s="6">
        <f t="shared" si="1"/>
        <v>41838</v>
      </c>
      <c r="H12" s="12">
        <v>20153</v>
      </c>
      <c r="I12" s="11">
        <v>21685</v>
      </c>
    </row>
    <row r="13" spans="1:9" ht="19.5" customHeight="1" x14ac:dyDescent="0.15">
      <c r="A13" s="29">
        <v>10</v>
      </c>
      <c r="B13" s="10">
        <v>13000</v>
      </c>
      <c r="C13" s="6">
        <f t="shared" si="0"/>
        <v>42171</v>
      </c>
      <c r="D13" s="14">
        <v>20346</v>
      </c>
      <c r="E13" s="13">
        <v>21825</v>
      </c>
      <c r="F13" s="7">
        <v>12897</v>
      </c>
      <c r="G13" s="6">
        <f t="shared" si="1"/>
        <v>41924</v>
      </c>
      <c r="H13" s="12">
        <v>20193</v>
      </c>
      <c r="I13" s="11">
        <v>21731</v>
      </c>
    </row>
    <row r="14" spans="1:9" ht="19.5" customHeight="1" x14ac:dyDescent="0.15">
      <c r="A14" s="29">
        <v>11</v>
      </c>
      <c r="B14" s="7">
        <v>13122</v>
      </c>
      <c r="C14" s="6">
        <f t="shared" si="0"/>
        <v>42157</v>
      </c>
      <c r="D14" s="14">
        <v>20313</v>
      </c>
      <c r="E14" s="13">
        <v>21844</v>
      </c>
      <c r="F14" s="7">
        <v>12990</v>
      </c>
      <c r="G14" s="6">
        <f t="shared" si="1"/>
        <v>41863</v>
      </c>
      <c r="H14" s="9">
        <v>20167</v>
      </c>
      <c r="I14" s="21">
        <v>21696</v>
      </c>
    </row>
    <row r="15" spans="1:9" ht="19.5" customHeight="1" x14ac:dyDescent="0.15">
      <c r="A15" s="29">
        <v>12</v>
      </c>
      <c r="B15" s="7">
        <v>13271</v>
      </c>
      <c r="C15" s="6">
        <f t="shared" si="0"/>
        <v>42162</v>
      </c>
      <c r="D15" s="14">
        <v>20329</v>
      </c>
      <c r="E15" s="13">
        <v>21833</v>
      </c>
      <c r="F15" s="7">
        <v>13124</v>
      </c>
      <c r="G15" s="6">
        <f t="shared" si="1"/>
        <v>41763</v>
      </c>
      <c r="H15" s="9">
        <v>20089</v>
      </c>
      <c r="I15" s="21">
        <v>21674</v>
      </c>
    </row>
    <row r="16" spans="1:9" ht="19.5" customHeight="1" x14ac:dyDescent="0.15">
      <c r="A16" s="29">
        <v>13</v>
      </c>
      <c r="B16" s="20">
        <v>13321</v>
      </c>
      <c r="C16" s="6">
        <f t="shared" si="0"/>
        <v>41934</v>
      </c>
      <c r="D16" s="19">
        <v>20194</v>
      </c>
      <c r="E16" s="18">
        <v>21740</v>
      </c>
      <c r="F16" s="7">
        <v>13186</v>
      </c>
      <c r="G16" s="6">
        <f t="shared" si="1"/>
        <v>41647</v>
      </c>
      <c r="H16" s="9">
        <v>20039</v>
      </c>
      <c r="I16" s="21">
        <v>21608</v>
      </c>
    </row>
    <row r="17" spans="1:9" ht="19.5" customHeight="1" x14ac:dyDescent="0.15">
      <c r="A17" s="29">
        <v>14</v>
      </c>
      <c r="B17" s="20">
        <v>13364</v>
      </c>
      <c r="C17" s="6">
        <f t="shared" si="0"/>
        <v>41795</v>
      </c>
      <c r="D17" s="19">
        <v>20110</v>
      </c>
      <c r="E17" s="18">
        <v>21685</v>
      </c>
      <c r="F17" s="20">
        <v>13230</v>
      </c>
      <c r="G17" s="6">
        <f t="shared" si="1"/>
        <v>41404</v>
      </c>
      <c r="H17" s="16">
        <v>19867</v>
      </c>
      <c r="I17" s="15">
        <v>21537</v>
      </c>
    </row>
    <row r="18" spans="1:9" ht="19.5" customHeight="1" x14ac:dyDescent="0.15">
      <c r="A18" s="29">
        <v>15</v>
      </c>
      <c r="B18" s="20">
        <v>13376</v>
      </c>
      <c r="C18" s="6">
        <f t="shared" si="0"/>
        <v>41505</v>
      </c>
      <c r="D18" s="19">
        <v>19910</v>
      </c>
      <c r="E18" s="18">
        <v>21595</v>
      </c>
      <c r="F18" s="20">
        <v>13356</v>
      </c>
      <c r="G18" s="6">
        <f t="shared" si="1"/>
        <v>41285</v>
      </c>
      <c r="H18" s="16">
        <v>19754</v>
      </c>
      <c r="I18" s="15">
        <v>21531</v>
      </c>
    </row>
    <row r="19" spans="1:9" ht="19.5" customHeight="1" x14ac:dyDescent="0.15">
      <c r="A19" s="29">
        <v>16</v>
      </c>
      <c r="B19" s="20">
        <v>13498</v>
      </c>
      <c r="C19" s="6">
        <v>41353</v>
      </c>
      <c r="D19" s="19">
        <v>19816</v>
      </c>
      <c r="E19" s="18">
        <v>21537</v>
      </c>
      <c r="F19" s="20">
        <v>13318</v>
      </c>
      <c r="G19" s="6">
        <v>40894</v>
      </c>
      <c r="H19" s="16">
        <v>19550</v>
      </c>
      <c r="I19" s="15">
        <v>21344</v>
      </c>
    </row>
    <row r="20" spans="1:9" ht="19.5" customHeight="1" x14ac:dyDescent="0.15">
      <c r="A20" s="29">
        <v>17</v>
      </c>
      <c r="B20" s="20">
        <v>13449</v>
      </c>
      <c r="C20" s="6">
        <v>40947</v>
      </c>
      <c r="D20" s="19">
        <v>19641</v>
      </c>
      <c r="E20" s="18">
        <v>21306</v>
      </c>
      <c r="F20" s="20">
        <v>13308</v>
      </c>
      <c r="G20" s="6">
        <v>40497</v>
      </c>
      <c r="H20" s="16">
        <v>19389</v>
      </c>
      <c r="I20" s="15">
        <v>21108</v>
      </c>
    </row>
    <row r="21" spans="1:9" ht="19.5" customHeight="1" x14ac:dyDescent="0.15">
      <c r="A21" s="29">
        <v>18</v>
      </c>
      <c r="B21" s="20">
        <v>13466</v>
      </c>
      <c r="C21" s="6">
        <v>40603</v>
      </c>
      <c r="D21" s="19">
        <v>19483</v>
      </c>
      <c r="E21" s="18">
        <v>21120</v>
      </c>
      <c r="F21" s="20">
        <v>13350</v>
      </c>
      <c r="G21" s="6">
        <v>40193</v>
      </c>
      <c r="H21" s="16">
        <v>19230</v>
      </c>
      <c r="I21" s="15">
        <v>20963</v>
      </c>
    </row>
    <row r="22" spans="1:9" ht="19.5" customHeight="1" x14ac:dyDescent="0.15">
      <c r="A22" s="29">
        <v>19</v>
      </c>
      <c r="B22" s="20">
        <v>13471</v>
      </c>
      <c r="C22" s="6">
        <v>40134</v>
      </c>
      <c r="D22" s="19">
        <v>19208</v>
      </c>
      <c r="E22" s="18">
        <v>20926</v>
      </c>
      <c r="F22" s="17">
        <v>13369</v>
      </c>
      <c r="G22" s="6">
        <v>39814</v>
      </c>
      <c r="H22" s="16">
        <v>19016</v>
      </c>
      <c r="I22" s="15">
        <v>20798</v>
      </c>
    </row>
    <row r="23" spans="1:9" ht="19.5" customHeight="1" x14ac:dyDescent="0.15">
      <c r="A23" s="29">
        <v>20</v>
      </c>
      <c r="B23" s="10">
        <v>13511</v>
      </c>
      <c r="C23" s="6">
        <v>39798</v>
      </c>
      <c r="D23" s="14">
        <v>19027</v>
      </c>
      <c r="E23" s="13">
        <v>20771</v>
      </c>
      <c r="F23" s="7">
        <v>13385</v>
      </c>
      <c r="G23" s="6">
        <f>+H23+I23</f>
        <v>39473</v>
      </c>
      <c r="H23" s="12">
        <v>18846</v>
      </c>
      <c r="I23" s="11">
        <v>20627</v>
      </c>
    </row>
    <row r="24" spans="1:9" ht="19.5" customHeight="1" x14ac:dyDescent="0.15">
      <c r="A24" s="29">
        <v>21</v>
      </c>
      <c r="B24" s="10">
        <v>13480</v>
      </c>
      <c r="C24" s="6">
        <v>39415</v>
      </c>
      <c r="D24" s="14">
        <v>18836</v>
      </c>
      <c r="E24" s="13">
        <v>20579</v>
      </c>
      <c r="F24" s="7">
        <v>13393</v>
      </c>
      <c r="G24" s="6">
        <v>39107</v>
      </c>
      <c r="H24" s="12">
        <v>18664</v>
      </c>
      <c r="I24" s="11">
        <v>20443</v>
      </c>
    </row>
    <row r="25" spans="1:9" ht="19.5" customHeight="1" x14ac:dyDescent="0.15">
      <c r="A25" s="29">
        <v>22</v>
      </c>
      <c r="B25" s="10">
        <v>13489</v>
      </c>
      <c r="C25" s="6">
        <v>39104</v>
      </c>
      <c r="D25" s="9">
        <v>18692</v>
      </c>
      <c r="E25" s="8">
        <v>20412</v>
      </c>
      <c r="F25" s="7">
        <v>13374</v>
      </c>
      <c r="G25" s="6">
        <v>38787</v>
      </c>
      <c r="H25" s="5">
        <v>18548</v>
      </c>
      <c r="I25" s="4">
        <v>20239</v>
      </c>
    </row>
    <row r="26" spans="1:9" ht="19.5" customHeight="1" x14ac:dyDescent="0.15">
      <c r="A26" s="29">
        <v>23</v>
      </c>
      <c r="B26" s="10">
        <v>13474</v>
      </c>
      <c r="C26" s="6">
        <v>38700</v>
      </c>
      <c r="D26" s="9">
        <v>18508</v>
      </c>
      <c r="E26" s="8">
        <v>20192</v>
      </c>
      <c r="F26" s="7">
        <v>13361</v>
      </c>
      <c r="G26" s="6">
        <v>38262</v>
      </c>
      <c r="H26" s="5">
        <v>18269</v>
      </c>
      <c r="I26" s="4">
        <v>19993</v>
      </c>
    </row>
    <row r="27" spans="1:9" ht="19.5" customHeight="1" x14ac:dyDescent="0.15">
      <c r="A27" s="29">
        <v>24</v>
      </c>
      <c r="B27" s="10">
        <v>13744</v>
      </c>
      <c r="C27" s="6">
        <v>38598</v>
      </c>
      <c r="D27" s="9">
        <v>18281</v>
      </c>
      <c r="E27" s="8">
        <v>20317</v>
      </c>
      <c r="F27" s="7">
        <v>13656</v>
      </c>
      <c r="G27" s="6">
        <v>38308</v>
      </c>
      <c r="H27" s="5">
        <v>18135</v>
      </c>
      <c r="I27" s="4">
        <v>20173</v>
      </c>
    </row>
    <row r="28" spans="1:9" ht="19.5" customHeight="1" x14ac:dyDescent="0.15">
      <c r="A28" s="29">
        <v>25</v>
      </c>
      <c r="B28" s="10">
        <v>13740</v>
      </c>
      <c r="C28" s="6">
        <v>38242</v>
      </c>
      <c r="D28" s="9">
        <v>18129</v>
      </c>
      <c r="E28" s="13">
        <v>20113</v>
      </c>
      <c r="F28" s="7">
        <v>13601</v>
      </c>
      <c r="G28" s="6">
        <v>37790</v>
      </c>
      <c r="H28" s="30">
        <v>17899</v>
      </c>
      <c r="I28" s="4">
        <v>19891</v>
      </c>
    </row>
    <row r="29" spans="1:9" ht="19.5" customHeight="1" x14ac:dyDescent="0.15">
      <c r="A29" s="29">
        <v>26</v>
      </c>
      <c r="B29" s="10">
        <v>13745</v>
      </c>
      <c r="C29" s="6">
        <v>37802</v>
      </c>
      <c r="D29" s="14">
        <v>17935</v>
      </c>
      <c r="E29" s="13">
        <v>19867</v>
      </c>
      <c r="F29" s="7">
        <v>13655</v>
      </c>
      <c r="G29" s="6">
        <v>37407</v>
      </c>
      <c r="H29" s="30">
        <v>17751</v>
      </c>
      <c r="I29" s="4">
        <v>19656</v>
      </c>
    </row>
    <row r="30" spans="1:9" ht="19.5" customHeight="1" x14ac:dyDescent="0.15">
      <c r="A30" s="29">
        <v>27</v>
      </c>
      <c r="B30" s="10">
        <v>13748</v>
      </c>
      <c r="C30" s="6">
        <v>37295</v>
      </c>
      <c r="D30" s="14">
        <v>17728</v>
      </c>
      <c r="E30" s="13">
        <v>19567</v>
      </c>
      <c r="F30" s="7">
        <v>13674</v>
      </c>
      <c r="G30" s="6">
        <v>36833</v>
      </c>
      <c r="H30" s="30">
        <v>17509</v>
      </c>
      <c r="I30" s="4">
        <v>19324</v>
      </c>
    </row>
    <row r="31" spans="1:9" ht="19.5" customHeight="1" x14ac:dyDescent="0.15">
      <c r="A31" s="31">
        <v>28</v>
      </c>
      <c r="B31" s="10">
        <v>13820</v>
      </c>
      <c r="C31" s="6">
        <v>36838</v>
      </c>
      <c r="D31" s="14">
        <v>17556</v>
      </c>
      <c r="E31" s="13">
        <v>19282</v>
      </c>
      <c r="F31" s="7">
        <v>13756</v>
      </c>
      <c r="G31" s="6">
        <v>36463</v>
      </c>
      <c r="H31" s="30">
        <v>17341</v>
      </c>
      <c r="I31" s="4">
        <v>19122</v>
      </c>
    </row>
    <row r="32" spans="1:9" ht="19.5" customHeight="1" x14ac:dyDescent="0.15">
      <c r="A32" s="31">
        <v>29</v>
      </c>
      <c r="B32" s="10">
        <v>13890</v>
      </c>
      <c r="C32" s="6">
        <v>36401</v>
      </c>
      <c r="D32" s="14">
        <v>17336</v>
      </c>
      <c r="E32" s="13">
        <v>19065</v>
      </c>
      <c r="F32" s="7">
        <v>13822</v>
      </c>
      <c r="G32" s="6">
        <v>36028</v>
      </c>
      <c r="H32" s="30">
        <v>17170</v>
      </c>
      <c r="I32" s="4">
        <v>18858</v>
      </c>
    </row>
    <row r="33" spans="1:9" ht="19.5" customHeight="1" x14ac:dyDescent="0.15">
      <c r="A33" s="29">
        <v>30</v>
      </c>
      <c r="B33" s="10">
        <v>13940</v>
      </c>
      <c r="C33" s="6">
        <v>35926</v>
      </c>
      <c r="D33" s="14">
        <v>17133</v>
      </c>
      <c r="E33" s="13">
        <v>18793</v>
      </c>
      <c r="F33" s="7">
        <v>13823</v>
      </c>
      <c r="G33" s="6">
        <v>35465</v>
      </c>
      <c r="H33" s="12">
        <v>16911</v>
      </c>
      <c r="I33" s="11">
        <v>18554</v>
      </c>
    </row>
    <row r="34" spans="1:9" ht="19.5" customHeight="1" x14ac:dyDescent="0.15">
      <c r="A34" s="29" t="s">
        <v>9</v>
      </c>
      <c r="B34" s="10">
        <v>13992</v>
      </c>
      <c r="C34" s="6">
        <v>35420</v>
      </c>
      <c r="D34" s="14">
        <v>16899</v>
      </c>
      <c r="E34" s="13">
        <v>18521</v>
      </c>
      <c r="F34" s="7">
        <v>13941</v>
      </c>
      <c r="G34" s="6">
        <v>35039</v>
      </c>
      <c r="H34" s="12">
        <v>16716</v>
      </c>
      <c r="I34" s="11">
        <v>18323</v>
      </c>
    </row>
    <row r="35" spans="1:9" ht="19.350000000000001" customHeight="1" x14ac:dyDescent="0.15">
      <c r="A35" s="29">
        <v>2</v>
      </c>
      <c r="B35" s="10">
        <v>13996</v>
      </c>
      <c r="C35" s="6">
        <v>34870</v>
      </c>
      <c r="D35" s="14">
        <v>16660</v>
      </c>
      <c r="E35" s="13">
        <v>18210</v>
      </c>
      <c r="F35" s="7">
        <v>13926</v>
      </c>
      <c r="G35" s="6">
        <v>34524</v>
      </c>
      <c r="H35" s="12">
        <v>16500</v>
      </c>
      <c r="I35" s="11">
        <v>18024</v>
      </c>
    </row>
    <row r="36" spans="1:9" ht="18.600000000000001" customHeight="1" x14ac:dyDescent="0.15">
      <c r="A36" s="29">
        <v>3</v>
      </c>
      <c r="B36" s="10">
        <v>13961</v>
      </c>
      <c r="C36" s="6">
        <f>+D36+E36</f>
        <v>34296</v>
      </c>
      <c r="D36" s="14">
        <v>16406</v>
      </c>
      <c r="E36" s="13">
        <v>17890</v>
      </c>
      <c r="F36" s="7">
        <v>13798</v>
      </c>
      <c r="G36" s="6">
        <f>+H36+I36</f>
        <v>33756</v>
      </c>
      <c r="H36" s="12">
        <v>16160</v>
      </c>
      <c r="I36" s="11">
        <v>17596</v>
      </c>
    </row>
    <row r="37" spans="1:9" ht="19.5" customHeight="1" x14ac:dyDescent="0.15">
      <c r="A37" s="35">
        <v>4</v>
      </c>
      <c r="B37" s="36">
        <v>13846</v>
      </c>
      <c r="C37" s="37">
        <f>D37+E37</f>
        <v>33525</v>
      </c>
      <c r="D37" s="38">
        <v>16027</v>
      </c>
      <c r="E37" s="39">
        <v>17498</v>
      </c>
      <c r="F37" s="40">
        <v>13803</v>
      </c>
      <c r="G37" s="37">
        <f>H37+I37</f>
        <v>33123</v>
      </c>
      <c r="H37" s="41">
        <v>15845</v>
      </c>
      <c r="I37" s="42">
        <v>17278</v>
      </c>
    </row>
    <row r="38" spans="1:9" ht="19.350000000000001" customHeight="1" x14ac:dyDescent="0.15">
      <c r="A38" s="55">
        <v>5</v>
      </c>
      <c r="B38" s="56">
        <v>13894</v>
      </c>
      <c r="C38" s="37">
        <v>32998</v>
      </c>
      <c r="D38" s="57">
        <v>15806</v>
      </c>
      <c r="E38" s="39">
        <v>17192</v>
      </c>
      <c r="F38" s="40">
        <v>13788</v>
      </c>
      <c r="G38" s="37">
        <v>32634</v>
      </c>
      <c r="H38" s="58">
        <v>15607</v>
      </c>
      <c r="I38" s="59">
        <v>17027</v>
      </c>
    </row>
    <row r="39" spans="1:9" ht="15.75" customHeight="1" x14ac:dyDescent="0.15">
      <c r="A39" s="43">
        <v>6</v>
      </c>
      <c r="B39" s="44">
        <v>13859</v>
      </c>
      <c r="C39" s="45">
        <v>32522</v>
      </c>
      <c r="D39" s="46">
        <v>15584</v>
      </c>
      <c r="E39" s="47">
        <v>16938</v>
      </c>
      <c r="F39" s="48">
        <v>13750</v>
      </c>
      <c r="G39" s="45">
        <v>32088</v>
      </c>
      <c r="H39" s="49">
        <v>15361</v>
      </c>
      <c r="I39" s="50">
        <v>16727</v>
      </c>
    </row>
    <row r="40" spans="1:9" x14ac:dyDescent="0.15">
      <c r="B40" s="3"/>
    </row>
  </sheetData>
  <sheetProtection algorithmName="SHA-512" hashValue="GZdWcA1Tmx6L5WNvDxSsi+mRzxJ54d10pvEOoeW0+mCzxD0s9LxjMwiPWd9oal8klDI4UTx+7SJdszGKOBeNhQ==" saltValue="Sb03aPB7u0kzPkuSWwWtvg==" spinCount="100000" sheet="1" objects="1" scenarios="1"/>
  <mergeCells count="7">
    <mergeCell ref="A1:I1"/>
    <mergeCell ref="B3:E3"/>
    <mergeCell ref="F3:I3"/>
    <mergeCell ref="B4:B5"/>
    <mergeCell ref="C4:E4"/>
    <mergeCell ref="F4:F5"/>
    <mergeCell ref="G4:I4"/>
  </mergeCells>
  <phoneticPr fontId="2"/>
  <pageMargins left="0.98425196850393704" right="0.78740157480314965" top="0.78740157480314965" bottom="0.78740157480314965" header="0.51181102362204722" footer="0.11811023622047245"/>
  <pageSetup paperSize="9" scale="99" orientation="portrait" horizontalDpi="1200" verticalDpi="1200" r:id="rId1"/>
  <headerFooter alignWithMargins="0">
    <oddHeader>&amp;R&amp;"ＭＳ Ｐ明朝,標準"人口</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6DCA8-7E2A-4548-9117-40054FC5C897}">
  <dimension ref="A1:O15"/>
  <sheetViews>
    <sheetView zoomScaleNormal="100" zoomScaleSheetLayoutView="100" workbookViewId="0">
      <selection activeCell="M5" sqref="M5"/>
    </sheetView>
  </sheetViews>
  <sheetFormatPr defaultRowHeight="13.5" x14ac:dyDescent="0.15"/>
  <cols>
    <col min="1" max="1" width="10.625" style="1" customWidth="1"/>
    <col min="2" max="10" width="6.875" style="1" customWidth="1"/>
    <col min="11" max="11" width="6.625" style="1" customWidth="1"/>
    <col min="12" max="12" width="5.25" style="1" customWidth="1"/>
    <col min="13" max="13" width="6.625" style="1" customWidth="1"/>
    <col min="14" max="14" width="8" style="1" bestFit="1" customWidth="1"/>
    <col min="15" max="15" width="6.625" style="1" customWidth="1"/>
    <col min="16" max="16384" width="9" style="1"/>
  </cols>
  <sheetData>
    <row r="1" spans="1:15" ht="21" customHeight="1" x14ac:dyDescent="0.15">
      <c r="A1" s="564" t="s">
        <v>377</v>
      </c>
      <c r="B1" s="564"/>
      <c r="C1" s="564"/>
      <c r="D1" s="564"/>
      <c r="E1" s="564"/>
      <c r="F1" s="564"/>
      <c r="G1" s="564"/>
      <c r="H1" s="564"/>
      <c r="I1" s="564"/>
      <c r="J1" s="564"/>
      <c r="K1" s="564"/>
      <c r="L1" s="564"/>
    </row>
    <row r="2" spans="1:15" ht="15" customHeight="1" x14ac:dyDescent="0.15">
      <c r="A2" s="348"/>
      <c r="B2" s="348"/>
      <c r="C2" s="348"/>
      <c r="D2" s="348"/>
      <c r="E2" s="348"/>
      <c r="F2" s="348"/>
      <c r="G2" s="348"/>
      <c r="H2" s="348"/>
      <c r="I2" s="348"/>
      <c r="J2" s="348"/>
      <c r="K2" s="122"/>
      <c r="L2" s="167" t="s">
        <v>378</v>
      </c>
    </row>
    <row r="3" spans="1:15" ht="32.25" customHeight="1" x14ac:dyDescent="0.15">
      <c r="A3" s="627" t="s">
        <v>368</v>
      </c>
      <c r="B3" s="628" t="s">
        <v>379</v>
      </c>
      <c r="C3" s="629"/>
      <c r="D3" s="630"/>
      <c r="E3" s="628" t="s">
        <v>380</v>
      </c>
      <c r="F3" s="629"/>
      <c r="G3" s="630"/>
      <c r="H3" s="628" t="s">
        <v>381</v>
      </c>
      <c r="I3" s="629"/>
      <c r="J3" s="630"/>
      <c r="K3" s="575" t="s">
        <v>382</v>
      </c>
      <c r="L3" s="590"/>
      <c r="M3" s="134"/>
    </row>
    <row r="4" spans="1:15" ht="18.75" customHeight="1" x14ac:dyDescent="0.15">
      <c r="A4" s="627"/>
      <c r="B4" s="349" t="s">
        <v>353</v>
      </c>
      <c r="C4" s="350" t="s">
        <v>1</v>
      </c>
      <c r="D4" s="173" t="s">
        <v>0</v>
      </c>
      <c r="E4" s="170" t="s">
        <v>353</v>
      </c>
      <c r="F4" s="172" t="s">
        <v>1</v>
      </c>
      <c r="G4" s="173" t="s">
        <v>0</v>
      </c>
      <c r="H4" s="349" t="s">
        <v>353</v>
      </c>
      <c r="I4" s="350" t="s">
        <v>1</v>
      </c>
      <c r="J4" s="173" t="s">
        <v>0</v>
      </c>
      <c r="K4" s="576"/>
      <c r="L4" s="608"/>
      <c r="M4" s="134"/>
    </row>
    <row r="5" spans="1:15" ht="21" customHeight="1" x14ac:dyDescent="0.15">
      <c r="A5" s="351" t="s">
        <v>321</v>
      </c>
      <c r="B5" s="352">
        <v>10706</v>
      </c>
      <c r="C5" s="353">
        <v>5493</v>
      </c>
      <c r="D5" s="354">
        <v>5213</v>
      </c>
      <c r="E5" s="355">
        <v>28573</v>
      </c>
      <c r="F5" s="356">
        <v>13608</v>
      </c>
      <c r="G5" s="354">
        <v>14965</v>
      </c>
      <c r="H5" s="352">
        <v>2841</v>
      </c>
      <c r="I5" s="353">
        <v>1193</v>
      </c>
      <c r="J5" s="354">
        <v>1648</v>
      </c>
      <c r="K5" s="625">
        <v>42120</v>
      </c>
      <c r="L5" s="626"/>
      <c r="M5" s="336"/>
    </row>
    <row r="6" spans="1:15" ht="21" customHeight="1" x14ac:dyDescent="0.15">
      <c r="A6" s="357" t="s">
        <v>322</v>
      </c>
      <c r="B6" s="247">
        <v>9907</v>
      </c>
      <c r="C6" s="358">
        <v>5137</v>
      </c>
      <c r="D6" s="359">
        <v>4770</v>
      </c>
      <c r="E6" s="138">
        <v>28857</v>
      </c>
      <c r="F6" s="360">
        <v>13786</v>
      </c>
      <c r="G6" s="359">
        <v>15071</v>
      </c>
      <c r="H6" s="247">
        <v>3463</v>
      </c>
      <c r="I6" s="358">
        <v>1458</v>
      </c>
      <c r="J6" s="359">
        <v>2005</v>
      </c>
      <c r="K6" s="618">
        <v>42227</v>
      </c>
      <c r="L6" s="619"/>
      <c r="M6" s="336"/>
    </row>
    <row r="7" spans="1:15" ht="21" customHeight="1" x14ac:dyDescent="0.15">
      <c r="A7" s="357" t="s">
        <v>323</v>
      </c>
      <c r="B7" s="247">
        <v>9534</v>
      </c>
      <c r="C7" s="358">
        <v>4928</v>
      </c>
      <c r="D7" s="359">
        <v>4606</v>
      </c>
      <c r="E7" s="138">
        <v>29255</v>
      </c>
      <c r="F7" s="360">
        <v>14094</v>
      </c>
      <c r="G7" s="359">
        <v>15161</v>
      </c>
      <c r="H7" s="247">
        <v>4122</v>
      </c>
      <c r="I7" s="358">
        <v>1729</v>
      </c>
      <c r="J7" s="359">
        <v>2393</v>
      </c>
      <c r="K7" s="618">
        <v>42911</v>
      </c>
      <c r="L7" s="619"/>
      <c r="M7" s="336"/>
    </row>
    <row r="8" spans="1:15" ht="21" customHeight="1" x14ac:dyDescent="0.15">
      <c r="A8" s="357" t="s">
        <v>324</v>
      </c>
      <c r="B8" s="247">
        <v>9208</v>
      </c>
      <c r="C8" s="358">
        <v>4738</v>
      </c>
      <c r="D8" s="359">
        <v>4470</v>
      </c>
      <c r="E8" s="138">
        <v>28811</v>
      </c>
      <c r="F8" s="360">
        <v>13953</v>
      </c>
      <c r="G8" s="359">
        <v>14858</v>
      </c>
      <c r="H8" s="247">
        <v>5014</v>
      </c>
      <c r="I8" s="358">
        <v>2063</v>
      </c>
      <c r="J8" s="359">
        <v>2951</v>
      </c>
      <c r="K8" s="618">
        <v>43033</v>
      </c>
      <c r="L8" s="619"/>
      <c r="M8" s="336"/>
    </row>
    <row r="9" spans="1:15" ht="21" customHeight="1" x14ac:dyDescent="0.15">
      <c r="A9" s="357" t="s">
        <v>383</v>
      </c>
      <c r="B9" s="247">
        <v>8423</v>
      </c>
      <c r="C9" s="358">
        <v>4251</v>
      </c>
      <c r="D9" s="359">
        <v>4172</v>
      </c>
      <c r="E9" s="138">
        <v>28507</v>
      </c>
      <c r="F9" s="360">
        <v>14012</v>
      </c>
      <c r="G9" s="359">
        <v>14495</v>
      </c>
      <c r="H9" s="247">
        <v>6195</v>
      </c>
      <c r="I9" s="358">
        <v>2479</v>
      </c>
      <c r="J9" s="359">
        <v>3716</v>
      </c>
      <c r="K9" s="618">
        <v>43125</v>
      </c>
      <c r="L9" s="619"/>
      <c r="M9" s="336"/>
      <c r="O9" s="330"/>
    </row>
    <row r="10" spans="1:15" ht="21" customHeight="1" x14ac:dyDescent="0.15">
      <c r="A10" s="357" t="s">
        <v>385</v>
      </c>
      <c r="B10" s="247">
        <v>7494</v>
      </c>
      <c r="C10" s="358">
        <v>3803</v>
      </c>
      <c r="D10" s="359">
        <v>3691</v>
      </c>
      <c r="E10" s="138">
        <v>27608</v>
      </c>
      <c r="F10" s="360">
        <v>13696</v>
      </c>
      <c r="G10" s="359">
        <v>13912</v>
      </c>
      <c r="H10" s="247">
        <v>7794</v>
      </c>
      <c r="I10" s="358">
        <v>3199</v>
      </c>
      <c r="J10" s="359">
        <v>4595</v>
      </c>
      <c r="K10" s="618">
        <v>42896</v>
      </c>
      <c r="L10" s="619"/>
      <c r="M10" s="336"/>
    </row>
    <row r="11" spans="1:15" ht="21" customHeight="1" x14ac:dyDescent="0.15">
      <c r="A11" s="357" t="s">
        <v>327</v>
      </c>
      <c r="B11" s="247">
        <v>6805</v>
      </c>
      <c r="C11" s="358">
        <v>3437</v>
      </c>
      <c r="D11" s="359">
        <v>3368</v>
      </c>
      <c r="E11" s="138">
        <v>26252</v>
      </c>
      <c r="F11" s="360">
        <v>13095</v>
      </c>
      <c r="G11" s="359">
        <v>13157</v>
      </c>
      <c r="H11" s="247">
        <v>9076</v>
      </c>
      <c r="I11" s="358">
        <v>3694</v>
      </c>
      <c r="J11" s="359">
        <v>5400</v>
      </c>
      <c r="K11" s="618">
        <v>42151</v>
      </c>
      <c r="L11" s="619"/>
      <c r="M11" s="336"/>
    </row>
    <row r="12" spans="1:15" ht="21" customHeight="1" x14ac:dyDescent="0.15">
      <c r="A12" s="361" t="s">
        <v>328</v>
      </c>
      <c r="B12" s="255">
        <v>6120</v>
      </c>
      <c r="C12" s="362">
        <v>3143</v>
      </c>
      <c r="D12" s="363">
        <v>2977</v>
      </c>
      <c r="E12" s="339">
        <v>24694</v>
      </c>
      <c r="F12" s="364">
        <v>12270</v>
      </c>
      <c r="G12" s="363">
        <v>12424</v>
      </c>
      <c r="H12" s="255">
        <v>9892</v>
      </c>
      <c r="I12" s="362">
        <v>4013</v>
      </c>
      <c r="J12" s="363">
        <v>5879</v>
      </c>
      <c r="K12" s="618">
        <v>40717</v>
      </c>
      <c r="L12" s="619"/>
      <c r="M12" s="336"/>
    </row>
    <row r="13" spans="1:15" ht="21" customHeight="1" x14ac:dyDescent="0.15">
      <c r="A13" s="365" t="s">
        <v>329</v>
      </c>
      <c r="B13" s="266">
        <v>5404</v>
      </c>
      <c r="C13" s="366">
        <v>2780</v>
      </c>
      <c r="D13" s="367">
        <v>2624</v>
      </c>
      <c r="E13" s="342">
        <v>23020</v>
      </c>
      <c r="F13" s="368">
        <v>11374</v>
      </c>
      <c r="G13" s="367">
        <v>11646</v>
      </c>
      <c r="H13" s="266">
        <v>10332</v>
      </c>
      <c r="I13" s="366">
        <v>4216</v>
      </c>
      <c r="J13" s="367">
        <v>6116</v>
      </c>
      <c r="K13" s="612">
        <v>38850</v>
      </c>
      <c r="L13" s="613"/>
      <c r="M13" s="336"/>
    </row>
    <row r="14" spans="1:15" ht="21" customHeight="1" x14ac:dyDescent="0.15">
      <c r="A14" s="365" t="s">
        <v>330</v>
      </c>
      <c r="B14" s="266">
        <v>4659</v>
      </c>
      <c r="C14" s="366">
        <v>2340</v>
      </c>
      <c r="D14" s="367">
        <v>2319</v>
      </c>
      <c r="E14" s="342">
        <v>21136</v>
      </c>
      <c r="F14" s="368">
        <v>10510</v>
      </c>
      <c r="G14" s="367">
        <v>10626</v>
      </c>
      <c r="H14" s="266">
        <v>11034</v>
      </c>
      <c r="I14" s="366">
        <v>4644</v>
      </c>
      <c r="J14" s="367">
        <v>6390</v>
      </c>
      <c r="K14" s="612">
        <v>36894</v>
      </c>
      <c r="L14" s="613"/>
      <c r="M14" s="336"/>
    </row>
    <row r="15" spans="1:15" ht="21" customHeight="1" x14ac:dyDescent="0.15">
      <c r="A15" s="369" t="s">
        <v>360</v>
      </c>
      <c r="B15" s="347">
        <v>3868</v>
      </c>
      <c r="C15" s="370">
        <v>1958</v>
      </c>
      <c r="D15" s="371">
        <v>1910</v>
      </c>
      <c r="E15" s="345">
        <v>19164</v>
      </c>
      <c r="F15" s="372">
        <v>9688</v>
      </c>
      <c r="G15" s="371">
        <v>9476</v>
      </c>
      <c r="H15" s="347">
        <v>11400</v>
      </c>
      <c r="I15" s="370">
        <v>4800</v>
      </c>
      <c r="J15" s="371">
        <v>6600</v>
      </c>
      <c r="K15" s="614">
        <v>34432</v>
      </c>
      <c r="L15" s="615"/>
      <c r="M15" s="336"/>
    </row>
  </sheetData>
  <sheetProtection algorithmName="SHA-512" hashValue="OpGXQU4fcotKtvAkhdBs8t9YuG6PjR6jndKqcg6kYJj9TkNnPCvvAlApigdzW0c8+fOJ7EP2r4RqSBjqiZ704Q==" saltValue="wrZUbKVnLhw23lz+9qMRwA==" spinCount="100000" sheet="1" objects="1" scenarios="1"/>
  <mergeCells count="17">
    <mergeCell ref="K10:L10"/>
    <mergeCell ref="A1:L1"/>
    <mergeCell ref="A3:A4"/>
    <mergeCell ref="B3:D3"/>
    <mergeCell ref="E3:G3"/>
    <mergeCell ref="H3:J3"/>
    <mergeCell ref="K3:L4"/>
    <mergeCell ref="K5:L5"/>
    <mergeCell ref="K6:L6"/>
    <mergeCell ref="K7:L7"/>
    <mergeCell ref="K8:L8"/>
    <mergeCell ref="K9:L9"/>
    <mergeCell ref="K11:L11"/>
    <mergeCell ref="K12:L12"/>
    <mergeCell ref="K13:L13"/>
    <mergeCell ref="K14:L14"/>
    <mergeCell ref="K15:L15"/>
  </mergeCells>
  <phoneticPr fontId="2"/>
  <pageMargins left="0.78740157480314965" right="0.98425196850393704" top="0.78740157480314965" bottom="0.78740157480314965" header="0.51181102362204722" footer="0.11811023622047245"/>
  <pageSetup paperSize="9" scale="99" orientation="portrait" horizontalDpi="300" verticalDpi="300" r:id="rId1"/>
  <headerFooter alignWithMargins="0">
    <oddHeader>&amp;R&amp;"ＭＳ Ｐ明朝,標準"人口</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AB637-E1E0-4C19-B718-DC4C628B8F74}">
  <dimension ref="A1:Q40"/>
  <sheetViews>
    <sheetView topLeftCell="A16" zoomScaleNormal="100" zoomScalePageLayoutView="130" workbookViewId="0">
      <selection sqref="A1:O1"/>
    </sheetView>
  </sheetViews>
  <sheetFormatPr defaultRowHeight="13.5" x14ac:dyDescent="0.15"/>
  <cols>
    <col min="1" max="1" width="7.625" style="1" bestFit="1" customWidth="1"/>
    <col min="2" max="5" width="6.125" style="1" customWidth="1"/>
    <col min="6" max="13" width="5.125" style="1" customWidth="1"/>
    <col min="14" max="15" width="5.625" style="1" customWidth="1"/>
    <col min="16" max="16" width="7.625" style="1" customWidth="1"/>
    <col min="17" max="16384" width="9" style="1"/>
  </cols>
  <sheetData>
    <row r="1" spans="1:17" ht="21.75" customHeight="1" x14ac:dyDescent="0.15">
      <c r="A1" s="564" t="s">
        <v>386</v>
      </c>
      <c r="B1" s="564"/>
      <c r="C1" s="564"/>
      <c r="D1" s="564"/>
      <c r="E1" s="564"/>
      <c r="F1" s="564"/>
      <c r="G1" s="564"/>
      <c r="H1" s="564"/>
      <c r="I1" s="564"/>
      <c r="J1" s="564"/>
      <c r="K1" s="564"/>
      <c r="L1" s="564"/>
      <c r="M1" s="564"/>
      <c r="N1" s="564"/>
      <c r="O1" s="564"/>
    </row>
    <row r="2" spans="1:17" ht="14.25" customHeight="1" x14ac:dyDescent="0.15">
      <c r="M2" s="27"/>
      <c r="O2" s="26" t="s">
        <v>364</v>
      </c>
    </row>
    <row r="3" spans="1:17" ht="22.5" customHeight="1" x14ac:dyDescent="0.15">
      <c r="A3" s="627" t="s">
        <v>387</v>
      </c>
      <c r="B3" s="624" t="s">
        <v>388</v>
      </c>
      <c r="C3" s="624"/>
      <c r="D3" s="624" t="s">
        <v>389</v>
      </c>
      <c r="E3" s="624"/>
      <c r="F3" s="624"/>
      <c r="G3" s="624"/>
      <c r="H3" s="624"/>
      <c r="I3" s="624"/>
      <c r="J3" s="624"/>
      <c r="K3" s="624"/>
      <c r="L3" s="624"/>
      <c r="M3" s="624"/>
      <c r="N3" s="624" t="s">
        <v>390</v>
      </c>
      <c r="O3" s="624"/>
    </row>
    <row r="4" spans="1:17" ht="21.75" customHeight="1" x14ac:dyDescent="0.15">
      <c r="A4" s="627"/>
      <c r="B4" s="631" t="s">
        <v>21</v>
      </c>
      <c r="C4" s="631" t="s">
        <v>302</v>
      </c>
      <c r="D4" s="627" t="s">
        <v>388</v>
      </c>
      <c r="E4" s="627"/>
      <c r="F4" s="627"/>
      <c r="G4" s="627" t="s">
        <v>391</v>
      </c>
      <c r="H4" s="627"/>
      <c r="I4" s="627"/>
      <c r="J4" s="627"/>
      <c r="K4" s="627"/>
      <c r="L4" s="627"/>
      <c r="M4" s="627"/>
      <c r="N4" s="631" t="s">
        <v>21</v>
      </c>
      <c r="O4" s="631" t="s">
        <v>302</v>
      </c>
    </row>
    <row r="5" spans="1:17" ht="50.25" x14ac:dyDescent="0.15">
      <c r="A5" s="627"/>
      <c r="B5" s="631"/>
      <c r="C5" s="631"/>
      <c r="D5" s="381" t="s">
        <v>21</v>
      </c>
      <c r="E5" s="381" t="s">
        <v>302</v>
      </c>
      <c r="F5" s="382" t="s">
        <v>392</v>
      </c>
      <c r="G5" s="383" t="s">
        <v>393</v>
      </c>
      <c r="H5" s="383" t="s">
        <v>394</v>
      </c>
      <c r="I5" s="383" t="s">
        <v>395</v>
      </c>
      <c r="J5" s="383" t="s">
        <v>396</v>
      </c>
      <c r="K5" s="383" t="s">
        <v>397</v>
      </c>
      <c r="L5" s="383" t="s">
        <v>398</v>
      </c>
      <c r="M5" s="383" t="s">
        <v>399</v>
      </c>
      <c r="N5" s="631"/>
      <c r="O5" s="631"/>
      <c r="Q5" s="168"/>
    </row>
    <row r="6" spans="1:17" ht="27" customHeight="1" x14ac:dyDescent="0.15">
      <c r="A6" s="384" t="s">
        <v>400</v>
      </c>
      <c r="B6" s="385">
        <f t="shared" ref="B6:B9" si="0">+D6+N6</f>
        <v>9657</v>
      </c>
      <c r="C6" s="385">
        <v>43037</v>
      </c>
      <c r="D6" s="385">
        <f t="shared" ref="D6:D9" si="1">+SUM(G6:M6)</f>
        <v>9345</v>
      </c>
      <c r="E6" s="385">
        <v>41841</v>
      </c>
      <c r="F6" s="386">
        <f t="shared" ref="F6:F9" si="2">+ROUND(E6/D6,2)</f>
        <v>4.4800000000000004</v>
      </c>
      <c r="G6" s="385">
        <v>408</v>
      </c>
      <c r="H6" s="385">
        <v>945</v>
      </c>
      <c r="I6" s="385">
        <v>1575</v>
      </c>
      <c r="J6" s="385">
        <v>2125</v>
      </c>
      <c r="K6" s="385">
        <v>1745</v>
      </c>
      <c r="L6" s="385">
        <v>1205</v>
      </c>
      <c r="M6" s="385">
        <v>1342</v>
      </c>
      <c r="N6" s="385">
        <v>312</v>
      </c>
      <c r="O6" s="385">
        <v>1196</v>
      </c>
    </row>
    <row r="7" spans="1:17" ht="27" customHeight="1" x14ac:dyDescent="0.15">
      <c r="A7" s="387" t="s">
        <v>401</v>
      </c>
      <c r="B7" s="7">
        <f t="shared" si="0"/>
        <v>10237</v>
      </c>
      <c r="C7" s="7">
        <v>42120</v>
      </c>
      <c r="D7" s="7">
        <f t="shared" si="1"/>
        <v>9911</v>
      </c>
      <c r="E7" s="7">
        <v>40904</v>
      </c>
      <c r="F7" s="388">
        <f t="shared" si="2"/>
        <v>4.13</v>
      </c>
      <c r="G7" s="7">
        <v>613</v>
      </c>
      <c r="H7" s="7">
        <v>1173</v>
      </c>
      <c r="I7" s="7">
        <v>1773</v>
      </c>
      <c r="J7" s="7">
        <v>2525</v>
      </c>
      <c r="K7" s="7">
        <v>1753</v>
      </c>
      <c r="L7" s="7">
        <v>1166</v>
      </c>
      <c r="M7" s="7">
        <v>908</v>
      </c>
      <c r="N7" s="7">
        <v>326</v>
      </c>
      <c r="O7" s="7">
        <v>1216</v>
      </c>
    </row>
    <row r="8" spans="1:17" ht="27" customHeight="1" x14ac:dyDescent="0.15">
      <c r="A8" s="387" t="s">
        <v>402</v>
      </c>
      <c r="B8" s="7">
        <f t="shared" si="0"/>
        <v>10804</v>
      </c>
      <c r="C8" s="7">
        <v>42227</v>
      </c>
      <c r="D8" s="7">
        <f t="shared" si="1"/>
        <v>10569</v>
      </c>
      <c r="E8" s="7">
        <v>41017</v>
      </c>
      <c r="F8" s="388">
        <f t="shared" si="2"/>
        <v>3.88</v>
      </c>
      <c r="G8" s="7">
        <v>860</v>
      </c>
      <c r="H8" s="7">
        <v>1467</v>
      </c>
      <c r="I8" s="7">
        <v>2058</v>
      </c>
      <c r="J8" s="7">
        <v>2670</v>
      </c>
      <c r="K8" s="7">
        <v>1672</v>
      </c>
      <c r="L8" s="7">
        <v>1142</v>
      </c>
      <c r="M8" s="7">
        <v>700</v>
      </c>
      <c r="N8" s="7">
        <v>235</v>
      </c>
      <c r="O8" s="7">
        <v>1210</v>
      </c>
    </row>
    <row r="9" spans="1:17" ht="27" customHeight="1" x14ac:dyDescent="0.15">
      <c r="A9" s="389" t="s">
        <v>403</v>
      </c>
      <c r="B9" s="327">
        <f t="shared" si="0"/>
        <v>11482</v>
      </c>
      <c r="C9" s="327">
        <v>42911</v>
      </c>
      <c r="D9" s="327">
        <f t="shared" si="1"/>
        <v>11113</v>
      </c>
      <c r="E9" s="327">
        <v>41762</v>
      </c>
      <c r="F9" s="390">
        <f t="shared" si="2"/>
        <v>3.76</v>
      </c>
      <c r="G9" s="327">
        <v>1102</v>
      </c>
      <c r="H9" s="327">
        <v>1774</v>
      </c>
      <c r="I9" s="327">
        <v>2139</v>
      </c>
      <c r="J9" s="327">
        <v>2622</v>
      </c>
      <c r="K9" s="327">
        <v>1593</v>
      </c>
      <c r="L9" s="327">
        <v>1159</v>
      </c>
      <c r="M9" s="327">
        <v>724</v>
      </c>
      <c r="N9" s="327">
        <v>369</v>
      </c>
      <c r="O9" s="327">
        <v>1149</v>
      </c>
    </row>
    <row r="10" spans="1:17" ht="24.75" customHeight="1" x14ac:dyDescent="0.15">
      <c r="A10" s="227"/>
    </row>
    <row r="11" spans="1:17" ht="22.5" customHeight="1" x14ac:dyDescent="0.15">
      <c r="A11" s="627" t="s">
        <v>387</v>
      </c>
      <c r="B11" s="624" t="s">
        <v>388</v>
      </c>
      <c r="C11" s="624"/>
      <c r="D11" s="624" t="s">
        <v>404</v>
      </c>
      <c r="E11" s="624"/>
      <c r="F11" s="624"/>
      <c r="G11" s="624"/>
      <c r="H11" s="624"/>
      <c r="I11" s="624"/>
      <c r="J11" s="624"/>
      <c r="K11" s="624"/>
      <c r="L11" s="624"/>
      <c r="M11" s="624"/>
      <c r="N11" s="624" t="s">
        <v>405</v>
      </c>
      <c r="O11" s="624"/>
    </row>
    <row r="12" spans="1:17" ht="21.75" customHeight="1" x14ac:dyDescent="0.15">
      <c r="A12" s="627"/>
      <c r="B12" s="631" t="s">
        <v>21</v>
      </c>
      <c r="C12" s="631" t="s">
        <v>302</v>
      </c>
      <c r="D12" s="627" t="s">
        <v>388</v>
      </c>
      <c r="E12" s="627"/>
      <c r="F12" s="627"/>
      <c r="G12" s="627" t="s">
        <v>391</v>
      </c>
      <c r="H12" s="627"/>
      <c r="I12" s="627"/>
      <c r="J12" s="627"/>
      <c r="K12" s="627"/>
      <c r="L12" s="627"/>
      <c r="M12" s="627"/>
      <c r="N12" s="631" t="s">
        <v>21</v>
      </c>
      <c r="O12" s="631" t="s">
        <v>302</v>
      </c>
    </row>
    <row r="13" spans="1:17" ht="51" customHeight="1" x14ac:dyDescent="0.15">
      <c r="A13" s="627"/>
      <c r="B13" s="631"/>
      <c r="C13" s="631"/>
      <c r="D13" s="381" t="s">
        <v>21</v>
      </c>
      <c r="E13" s="381" t="s">
        <v>302</v>
      </c>
      <c r="F13" s="382" t="s">
        <v>392</v>
      </c>
      <c r="G13" s="383" t="s">
        <v>393</v>
      </c>
      <c r="H13" s="383" t="s">
        <v>394</v>
      </c>
      <c r="I13" s="383" t="s">
        <v>395</v>
      </c>
      <c r="J13" s="383" t="s">
        <v>396</v>
      </c>
      <c r="K13" s="383" t="s">
        <v>397</v>
      </c>
      <c r="L13" s="383" t="s">
        <v>398</v>
      </c>
      <c r="M13" s="383" t="s">
        <v>399</v>
      </c>
      <c r="N13" s="631"/>
      <c r="O13" s="631"/>
      <c r="Q13" s="168"/>
    </row>
    <row r="14" spans="1:17" ht="27" customHeight="1" x14ac:dyDescent="0.15">
      <c r="A14" s="384" t="s">
        <v>406</v>
      </c>
      <c r="B14" s="385">
        <f>+D14+N14</f>
        <v>11668</v>
      </c>
      <c r="C14" s="385">
        <v>43033</v>
      </c>
      <c r="D14" s="385">
        <f>+SUM(G14:M14)</f>
        <v>11627</v>
      </c>
      <c r="E14" s="385">
        <v>42176</v>
      </c>
      <c r="F14" s="386">
        <f t="shared" ref="F14:F18" si="3">+ROUND(E14/D14,2)</f>
        <v>3.63</v>
      </c>
      <c r="G14" s="385">
        <v>1602</v>
      </c>
      <c r="H14" s="385">
        <v>1965</v>
      </c>
      <c r="I14" s="385">
        <v>2112</v>
      </c>
      <c r="J14" s="385">
        <v>2371</v>
      </c>
      <c r="K14" s="385">
        <v>1592</v>
      </c>
      <c r="L14" s="385">
        <v>1231</v>
      </c>
      <c r="M14" s="385">
        <v>754</v>
      </c>
      <c r="N14" s="385">
        <v>41</v>
      </c>
      <c r="O14" s="385">
        <v>857</v>
      </c>
    </row>
    <row r="15" spans="1:17" ht="27" customHeight="1" x14ac:dyDescent="0.15">
      <c r="A15" s="387" t="s">
        <v>407</v>
      </c>
      <c r="B15" s="7">
        <f>+D15+N15</f>
        <v>12177</v>
      </c>
      <c r="C15" s="7">
        <v>43125</v>
      </c>
      <c r="D15" s="7">
        <f>+SUM(G15:M15)</f>
        <v>12156</v>
      </c>
      <c r="E15" s="7">
        <v>42357</v>
      </c>
      <c r="F15" s="388">
        <f t="shared" si="3"/>
        <v>3.48</v>
      </c>
      <c r="G15" s="7">
        <v>2039</v>
      </c>
      <c r="H15" s="7">
        <v>2280</v>
      </c>
      <c r="I15" s="7">
        <v>2177</v>
      </c>
      <c r="J15" s="7">
        <v>2166</v>
      </c>
      <c r="K15" s="7">
        <v>1469</v>
      </c>
      <c r="L15" s="7">
        <v>1202</v>
      </c>
      <c r="M15" s="7">
        <v>823</v>
      </c>
      <c r="N15" s="7">
        <v>21</v>
      </c>
      <c r="O15" s="7">
        <v>768</v>
      </c>
    </row>
    <row r="16" spans="1:17" ht="27" customHeight="1" x14ac:dyDescent="0.15">
      <c r="A16" s="387" t="s">
        <v>408</v>
      </c>
      <c r="B16" s="7">
        <f>+D16+N16</f>
        <v>12650</v>
      </c>
      <c r="C16" s="7">
        <v>42896</v>
      </c>
      <c r="D16" s="7">
        <f>+SUM(G16:M16)</f>
        <v>12634</v>
      </c>
      <c r="E16" s="7">
        <v>42162</v>
      </c>
      <c r="F16" s="388">
        <f t="shared" si="3"/>
        <v>3.34</v>
      </c>
      <c r="G16" s="7">
        <v>2428</v>
      </c>
      <c r="H16" s="7">
        <v>2616</v>
      </c>
      <c r="I16" s="7">
        <v>2188</v>
      </c>
      <c r="J16" s="7">
        <v>2046</v>
      </c>
      <c r="K16" s="7">
        <v>1422</v>
      </c>
      <c r="L16" s="7">
        <v>1142</v>
      </c>
      <c r="M16" s="7">
        <v>792</v>
      </c>
      <c r="N16" s="7">
        <v>16</v>
      </c>
      <c r="O16" s="7">
        <v>734</v>
      </c>
    </row>
    <row r="17" spans="1:15" ht="27" customHeight="1" x14ac:dyDescent="0.15">
      <c r="A17" s="387" t="s">
        <v>327</v>
      </c>
      <c r="B17" s="7">
        <v>13042</v>
      </c>
      <c r="C17" s="7">
        <v>42151</v>
      </c>
      <c r="D17" s="7">
        <v>13001</v>
      </c>
      <c r="E17" s="7">
        <v>41348</v>
      </c>
      <c r="F17" s="388">
        <f t="shared" si="3"/>
        <v>3.18</v>
      </c>
      <c r="G17" s="7">
        <v>2691</v>
      </c>
      <c r="H17" s="7">
        <v>2899</v>
      </c>
      <c r="I17" s="7">
        <v>2386</v>
      </c>
      <c r="J17" s="7">
        <v>1966</v>
      </c>
      <c r="K17" s="7">
        <v>1351</v>
      </c>
      <c r="L17" s="7">
        <v>1063</v>
      </c>
      <c r="M17" s="7">
        <v>645</v>
      </c>
      <c r="N17" s="7">
        <v>24</v>
      </c>
      <c r="O17" s="7">
        <v>785</v>
      </c>
    </row>
    <row r="18" spans="1:15" ht="27" customHeight="1" x14ac:dyDescent="0.15">
      <c r="A18" s="387" t="s">
        <v>409</v>
      </c>
      <c r="B18" s="7">
        <v>12950</v>
      </c>
      <c r="C18" s="7">
        <v>40717</v>
      </c>
      <c r="D18" s="7">
        <v>12913</v>
      </c>
      <c r="E18" s="7">
        <v>39793</v>
      </c>
      <c r="F18" s="388">
        <f t="shared" si="3"/>
        <v>3.08</v>
      </c>
      <c r="G18" s="7">
        <v>2790</v>
      </c>
      <c r="H18" s="7">
        <v>3032</v>
      </c>
      <c r="I18" s="7">
        <v>2390</v>
      </c>
      <c r="J18" s="7">
        <v>1989</v>
      </c>
      <c r="K18" s="7">
        <v>1204</v>
      </c>
      <c r="L18" s="7">
        <v>932</v>
      </c>
      <c r="M18" s="7">
        <v>576</v>
      </c>
      <c r="N18" s="7">
        <v>26</v>
      </c>
      <c r="O18" s="7">
        <v>913</v>
      </c>
    </row>
    <row r="19" spans="1:15" ht="27" customHeight="1" x14ac:dyDescent="0.15">
      <c r="A19" s="387" t="s">
        <v>329</v>
      </c>
      <c r="B19" s="7">
        <v>12980</v>
      </c>
      <c r="C19" s="7">
        <v>38850</v>
      </c>
      <c r="D19" s="7">
        <v>12958</v>
      </c>
      <c r="E19" s="7">
        <v>37937</v>
      </c>
      <c r="F19" s="388">
        <f>+ROUND(E19/D19,2)</f>
        <v>2.93</v>
      </c>
      <c r="G19" s="7">
        <v>3081</v>
      </c>
      <c r="H19" s="7">
        <v>3215</v>
      </c>
      <c r="I19" s="7">
        <v>2426</v>
      </c>
      <c r="J19" s="7">
        <v>1931</v>
      </c>
      <c r="K19" s="7">
        <v>1063</v>
      </c>
      <c r="L19" s="7">
        <v>771</v>
      </c>
      <c r="M19" s="7">
        <v>471</v>
      </c>
      <c r="N19" s="7">
        <v>22</v>
      </c>
      <c r="O19" s="7">
        <v>913</v>
      </c>
    </row>
    <row r="20" spans="1:15" ht="27" customHeight="1" x14ac:dyDescent="0.15">
      <c r="A20" s="387" t="s">
        <v>330</v>
      </c>
      <c r="B20" s="7">
        <v>12961</v>
      </c>
      <c r="C20" s="7">
        <v>36894</v>
      </c>
      <c r="D20" s="7">
        <v>12878</v>
      </c>
      <c r="E20" s="7">
        <v>35667</v>
      </c>
      <c r="F20" s="388">
        <f>+ROUND(E20/D20,2)</f>
        <v>2.77</v>
      </c>
      <c r="G20" s="7">
        <v>3344</v>
      </c>
      <c r="H20" s="7">
        <v>3426</v>
      </c>
      <c r="I20" s="7">
        <v>2394</v>
      </c>
      <c r="J20" s="7">
        <v>1796</v>
      </c>
      <c r="K20" s="7">
        <v>937</v>
      </c>
      <c r="L20" s="7">
        <v>596</v>
      </c>
      <c r="M20" s="7">
        <v>385</v>
      </c>
      <c r="N20" s="7">
        <v>83</v>
      </c>
      <c r="O20" s="7">
        <v>1227</v>
      </c>
    </row>
    <row r="21" spans="1:15" ht="27" customHeight="1" x14ac:dyDescent="0.15">
      <c r="A21" s="389" t="s">
        <v>410</v>
      </c>
      <c r="B21" s="327">
        <v>12857</v>
      </c>
      <c r="C21" s="327">
        <v>34432</v>
      </c>
      <c r="D21" s="327">
        <v>12782</v>
      </c>
      <c r="E21" s="327">
        <v>33048</v>
      </c>
      <c r="F21" s="390">
        <f>+ROUND(E21/D21,2)</f>
        <v>2.59</v>
      </c>
      <c r="G21" s="327">
        <v>3792</v>
      </c>
      <c r="H21" s="327">
        <v>3556</v>
      </c>
      <c r="I21" s="327">
        <v>2267</v>
      </c>
      <c r="J21" s="327">
        <v>1646</v>
      </c>
      <c r="K21" s="327">
        <v>771</v>
      </c>
      <c r="L21" s="327">
        <v>456</v>
      </c>
      <c r="M21" s="327">
        <v>294</v>
      </c>
      <c r="N21" s="327">
        <v>75</v>
      </c>
      <c r="O21" s="327">
        <v>1384</v>
      </c>
    </row>
    <row r="22" spans="1:15" ht="17.25" customHeight="1" x14ac:dyDescent="0.15">
      <c r="A22" s="334"/>
      <c r="C22" s="391"/>
      <c r="D22" s="391"/>
      <c r="E22" s="391"/>
      <c r="F22" s="392"/>
      <c r="G22" s="391"/>
      <c r="H22" s="391"/>
      <c r="I22" s="391"/>
      <c r="J22" s="391"/>
      <c r="K22" s="391"/>
      <c r="L22" s="391"/>
      <c r="M22" s="391"/>
      <c r="N22" s="391"/>
      <c r="O22" s="393" t="s">
        <v>411</v>
      </c>
    </row>
    <row r="23" spans="1:15" ht="15.75" customHeight="1" x14ac:dyDescent="0.15"/>
    <row r="24" spans="1:15" ht="28.5" customHeight="1" x14ac:dyDescent="0.15">
      <c r="A24" s="394"/>
      <c r="B24" s="395"/>
      <c r="C24" s="632" t="s">
        <v>412</v>
      </c>
      <c r="D24" s="633"/>
      <c r="E24" s="633"/>
      <c r="F24" s="633"/>
      <c r="G24" s="633"/>
      <c r="H24" s="634"/>
      <c r="I24" s="632" t="s">
        <v>413</v>
      </c>
      <c r="J24" s="633"/>
      <c r="K24" s="633"/>
      <c r="L24" s="633"/>
      <c r="M24" s="633"/>
      <c r="N24" s="633"/>
      <c r="O24" s="634"/>
    </row>
    <row r="25" spans="1:15" ht="18" customHeight="1" x14ac:dyDescent="0.15">
      <c r="A25" s="635" t="s">
        <v>414</v>
      </c>
      <c r="B25" s="636"/>
      <c r="C25" s="396" t="s">
        <v>415</v>
      </c>
      <c r="D25" s="397"/>
      <c r="E25" s="397"/>
      <c r="F25" s="397"/>
      <c r="G25" s="397"/>
      <c r="H25" s="398"/>
      <c r="I25" s="397"/>
      <c r="J25" s="399"/>
      <c r="K25" s="399"/>
      <c r="L25" s="399"/>
      <c r="M25" s="399"/>
      <c r="N25" s="399"/>
      <c r="O25" s="400"/>
    </row>
    <row r="26" spans="1:15" ht="18" customHeight="1" x14ac:dyDescent="0.15">
      <c r="A26" s="637"/>
      <c r="B26" s="638"/>
      <c r="C26" s="401" t="s">
        <v>416</v>
      </c>
      <c r="D26" s="402"/>
      <c r="E26" s="402"/>
      <c r="F26" s="402"/>
      <c r="G26" s="402"/>
      <c r="H26" s="329"/>
      <c r="I26" s="402"/>
      <c r="J26" s="403"/>
      <c r="K26" s="403"/>
      <c r="L26" s="403"/>
      <c r="M26" s="403"/>
      <c r="N26" s="403"/>
      <c r="O26" s="404"/>
    </row>
    <row r="27" spans="1:15" ht="18" customHeight="1" x14ac:dyDescent="0.15">
      <c r="A27" s="635" t="s">
        <v>390</v>
      </c>
      <c r="B27" s="636"/>
      <c r="C27" s="127"/>
      <c r="D27" s="397"/>
      <c r="E27" s="397"/>
      <c r="F27" s="397"/>
      <c r="G27" s="397"/>
      <c r="H27" s="400"/>
      <c r="I27" s="397" t="s">
        <v>417</v>
      </c>
      <c r="J27" s="405"/>
      <c r="K27" s="405"/>
      <c r="L27" s="397"/>
      <c r="M27" s="405"/>
      <c r="N27" s="405"/>
      <c r="O27" s="406"/>
    </row>
    <row r="28" spans="1:15" ht="18" customHeight="1" x14ac:dyDescent="0.15">
      <c r="A28" s="639"/>
      <c r="B28" s="640"/>
      <c r="C28" s="407"/>
      <c r="D28" s="127"/>
      <c r="E28" s="127"/>
      <c r="F28" s="127"/>
      <c r="G28" s="134"/>
      <c r="H28" s="408"/>
      <c r="I28" s="127" t="s">
        <v>418</v>
      </c>
      <c r="J28" s="409"/>
      <c r="K28" s="409"/>
      <c r="L28" s="127"/>
      <c r="M28" s="409"/>
      <c r="N28" s="409"/>
      <c r="O28" s="410"/>
    </row>
    <row r="29" spans="1:15" ht="18" customHeight="1" x14ac:dyDescent="0.15">
      <c r="A29" s="639"/>
      <c r="B29" s="640"/>
      <c r="C29" s="407" t="s">
        <v>419</v>
      </c>
      <c r="D29" s="127"/>
      <c r="E29" s="127"/>
      <c r="F29" s="127"/>
      <c r="G29" s="134"/>
      <c r="H29" s="408"/>
      <c r="I29" s="127" t="s">
        <v>420</v>
      </c>
      <c r="J29" s="409"/>
      <c r="K29" s="409"/>
      <c r="L29" s="127"/>
      <c r="M29" s="409"/>
      <c r="N29" s="409"/>
      <c r="O29" s="410"/>
    </row>
    <row r="30" spans="1:15" ht="18" customHeight="1" x14ac:dyDescent="0.15">
      <c r="A30" s="639"/>
      <c r="B30" s="640"/>
      <c r="C30" s="407"/>
      <c r="D30" s="127"/>
      <c r="E30" s="127"/>
      <c r="F30" s="127"/>
      <c r="G30" s="134"/>
      <c r="H30" s="321"/>
      <c r="I30" s="127" t="s">
        <v>421</v>
      </c>
      <c r="J30" s="134"/>
      <c r="K30" s="127"/>
      <c r="L30" s="411"/>
      <c r="M30" s="411"/>
      <c r="N30" s="127"/>
      <c r="O30" s="408"/>
    </row>
    <row r="31" spans="1:15" ht="18" customHeight="1" x14ac:dyDescent="0.15">
      <c r="A31" s="639"/>
      <c r="B31" s="640"/>
      <c r="C31" s="407"/>
      <c r="D31" s="127"/>
      <c r="E31" s="127"/>
      <c r="F31" s="127"/>
      <c r="G31" s="134"/>
      <c r="H31" s="321"/>
      <c r="I31" s="127" t="s">
        <v>422</v>
      </c>
      <c r="J31" s="134"/>
      <c r="K31" s="127"/>
      <c r="L31" s="411"/>
      <c r="M31" s="411"/>
      <c r="N31" s="127"/>
      <c r="O31" s="408"/>
    </row>
    <row r="32" spans="1:15" ht="18" customHeight="1" x14ac:dyDescent="0.15">
      <c r="A32" s="637"/>
      <c r="B32" s="638"/>
      <c r="C32" s="401"/>
      <c r="D32" s="402"/>
      <c r="E32" s="402"/>
      <c r="F32" s="402"/>
      <c r="G32" s="412"/>
      <c r="H32" s="329"/>
      <c r="I32" s="402" t="s">
        <v>423</v>
      </c>
      <c r="J32" s="412"/>
      <c r="K32" s="402"/>
      <c r="L32" s="413"/>
      <c r="M32" s="413"/>
      <c r="N32" s="402"/>
      <c r="O32" s="404"/>
    </row>
    <row r="33" spans="11:14" ht="10.5" customHeight="1" x14ac:dyDescent="0.15"/>
    <row r="34" spans="11:14" x14ac:dyDescent="0.15">
      <c r="K34" s="127"/>
      <c r="L34" s="127"/>
      <c r="M34" s="127"/>
      <c r="N34" s="127"/>
    </row>
    <row r="35" spans="11:14" x14ac:dyDescent="0.15">
      <c r="K35" s="127"/>
      <c r="L35" s="127"/>
      <c r="M35" s="127"/>
      <c r="N35" s="127"/>
    </row>
    <row r="36" spans="11:14" x14ac:dyDescent="0.15">
      <c r="K36" s="127"/>
      <c r="L36" s="127"/>
      <c r="M36" s="127"/>
      <c r="N36" s="127"/>
    </row>
    <row r="37" spans="11:14" x14ac:dyDescent="0.15">
      <c r="K37" s="127"/>
      <c r="L37" s="127"/>
      <c r="M37" s="127"/>
      <c r="N37" s="127"/>
    </row>
    <row r="38" spans="11:14" x14ac:dyDescent="0.15">
      <c r="K38" s="127"/>
      <c r="L38" s="127"/>
      <c r="M38" s="127"/>
      <c r="N38" s="127"/>
    </row>
    <row r="39" spans="11:14" x14ac:dyDescent="0.15">
      <c r="K39" s="127"/>
      <c r="L39" s="127"/>
      <c r="M39" s="127"/>
      <c r="N39" s="127"/>
    </row>
    <row r="40" spans="11:14" x14ac:dyDescent="0.15">
      <c r="K40" s="127"/>
      <c r="L40" s="127"/>
      <c r="M40" s="127"/>
      <c r="N40" s="127"/>
    </row>
  </sheetData>
  <sheetProtection algorithmName="SHA-512" hashValue="E+jNij0FAtC8yYEDiMoFo7u1bKbSpwA/DqVeRJbS5zwTpxealWAhFJUuf5X8EzbqQ8gXjEC87AluPE/axEC+8Q==" saltValue="M5AHaOydfKB1xTYcljwv1g==" spinCount="100000" sheet="1" objects="1" scenarios="1"/>
  <mergeCells count="25">
    <mergeCell ref="A1:O1"/>
    <mergeCell ref="A3:A5"/>
    <mergeCell ref="B3:C3"/>
    <mergeCell ref="D3:M3"/>
    <mergeCell ref="N3:O3"/>
    <mergeCell ref="B4:B5"/>
    <mergeCell ref="C4:C5"/>
    <mergeCell ref="D4:F4"/>
    <mergeCell ref="G4:M4"/>
    <mergeCell ref="N4:N5"/>
    <mergeCell ref="O4:O5"/>
    <mergeCell ref="A11:A13"/>
    <mergeCell ref="B11:C11"/>
    <mergeCell ref="D11:M11"/>
    <mergeCell ref="N11:O11"/>
    <mergeCell ref="B12:B13"/>
    <mergeCell ref="C12:C13"/>
    <mergeCell ref="D12:F12"/>
    <mergeCell ref="G12:M12"/>
    <mergeCell ref="N12:N13"/>
    <mergeCell ref="O12:O13"/>
    <mergeCell ref="C24:H24"/>
    <mergeCell ref="I24:O24"/>
    <mergeCell ref="A25:B26"/>
    <mergeCell ref="A27:B32"/>
  </mergeCells>
  <phoneticPr fontId="2"/>
  <pageMargins left="0.78740157480314965" right="0.98425196850393704" top="0.78740157480314965" bottom="0.78740157480314965" header="0.51181102362204722" footer="0.11811023622047245"/>
  <pageSetup paperSize="9" orientation="portrait" horizontalDpi="300" verticalDpi="300" r:id="rId1"/>
  <headerFooter alignWithMargins="0">
    <oddHeader>&amp;R&amp;"ＭＳ Ｐ明朝,標準"人口</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F594E-52AB-4A6E-9782-E9D578095A9A}">
  <dimension ref="A1:AB32"/>
  <sheetViews>
    <sheetView zoomScaleNormal="100" zoomScaleSheetLayoutView="85" workbookViewId="0">
      <selection activeCell="J2" sqref="J2"/>
    </sheetView>
  </sheetViews>
  <sheetFormatPr defaultColWidth="5.5" defaultRowHeight="13.5" x14ac:dyDescent="0.15"/>
  <cols>
    <col min="1" max="1" width="16.875" style="1" customWidth="1"/>
    <col min="2" max="28" width="5.625" style="1" customWidth="1"/>
    <col min="29" max="16384" width="5.5" style="1"/>
  </cols>
  <sheetData>
    <row r="1" spans="1:28" ht="26.25" customHeight="1" x14ac:dyDescent="0.15">
      <c r="A1" s="588" t="s">
        <v>450</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641"/>
      <c r="AB1" s="641"/>
    </row>
    <row r="2" spans="1:28" ht="14.25" customHeight="1" x14ac:dyDescent="0.15">
      <c r="X2" s="27"/>
      <c r="AB2" s="26" t="s">
        <v>364</v>
      </c>
    </row>
    <row r="3" spans="1:28" s="127" customFormat="1" ht="24" customHeight="1" x14ac:dyDescent="0.15">
      <c r="A3" s="642" t="s">
        <v>424</v>
      </c>
      <c r="B3" s="312" t="s">
        <v>425</v>
      </c>
      <c r="C3" s="52">
        <v>55</v>
      </c>
      <c r="D3" s="291" t="s">
        <v>426</v>
      </c>
      <c r="E3" s="312" t="s">
        <v>425</v>
      </c>
      <c r="F3" s="52">
        <v>60</v>
      </c>
      <c r="G3" s="291" t="s">
        <v>426</v>
      </c>
      <c r="H3" s="312" t="s">
        <v>427</v>
      </c>
      <c r="I3" s="52">
        <v>2</v>
      </c>
      <c r="J3" s="414" t="s">
        <v>428</v>
      </c>
      <c r="K3" s="312" t="s">
        <v>427</v>
      </c>
      <c r="L3" s="52">
        <v>7</v>
      </c>
      <c r="M3" s="414" t="s">
        <v>428</v>
      </c>
      <c r="N3" s="312" t="s">
        <v>427</v>
      </c>
      <c r="O3" s="52">
        <v>12</v>
      </c>
      <c r="P3" s="414" t="s">
        <v>428</v>
      </c>
      <c r="Q3" s="312" t="s">
        <v>427</v>
      </c>
      <c r="R3" s="52">
        <v>17</v>
      </c>
      <c r="S3" s="414" t="s">
        <v>428</v>
      </c>
      <c r="T3" s="312" t="s">
        <v>427</v>
      </c>
      <c r="U3" s="52">
        <v>22</v>
      </c>
      <c r="V3" s="414" t="s">
        <v>428</v>
      </c>
      <c r="W3" s="312" t="s">
        <v>427</v>
      </c>
      <c r="X3" s="52">
        <v>27</v>
      </c>
      <c r="Y3" s="414" t="s">
        <v>428</v>
      </c>
      <c r="Z3" s="312" t="s">
        <v>429</v>
      </c>
      <c r="AA3" s="52">
        <v>2</v>
      </c>
      <c r="AB3" s="414" t="s">
        <v>426</v>
      </c>
    </row>
    <row r="4" spans="1:28" s="127" customFormat="1" ht="18" customHeight="1" x14ac:dyDescent="0.15">
      <c r="A4" s="643"/>
      <c r="B4" s="292" t="s">
        <v>353</v>
      </c>
      <c r="C4" s="415" t="s">
        <v>1</v>
      </c>
      <c r="D4" s="378" t="s">
        <v>0</v>
      </c>
      <c r="E4" s="292" t="s">
        <v>353</v>
      </c>
      <c r="F4" s="415" t="s">
        <v>1</v>
      </c>
      <c r="G4" s="378" t="s">
        <v>0</v>
      </c>
      <c r="H4" s="378" t="s">
        <v>353</v>
      </c>
      <c r="I4" s="415" t="s">
        <v>1</v>
      </c>
      <c r="J4" s="378" t="s">
        <v>0</v>
      </c>
      <c r="K4" s="292" t="s">
        <v>353</v>
      </c>
      <c r="L4" s="415" t="s">
        <v>1</v>
      </c>
      <c r="M4" s="378" t="s">
        <v>0</v>
      </c>
      <c r="N4" s="292" t="s">
        <v>353</v>
      </c>
      <c r="O4" s="415" t="s">
        <v>1</v>
      </c>
      <c r="P4" s="378" t="s">
        <v>0</v>
      </c>
      <c r="Q4" s="292" t="s">
        <v>353</v>
      </c>
      <c r="R4" s="415" t="s">
        <v>1</v>
      </c>
      <c r="S4" s="378" t="s">
        <v>0</v>
      </c>
      <c r="T4" s="292" t="s">
        <v>353</v>
      </c>
      <c r="U4" s="377" t="s">
        <v>1</v>
      </c>
      <c r="V4" s="416" t="s">
        <v>0</v>
      </c>
      <c r="W4" s="292" t="s">
        <v>353</v>
      </c>
      <c r="X4" s="377" t="s">
        <v>1</v>
      </c>
      <c r="Y4" s="416" t="s">
        <v>0</v>
      </c>
      <c r="Z4" s="292" t="s">
        <v>353</v>
      </c>
      <c r="AA4" s="415" t="s">
        <v>1</v>
      </c>
      <c r="AB4" s="378" t="s">
        <v>0</v>
      </c>
    </row>
    <row r="5" spans="1:28" s="422" customFormat="1" ht="11.25" customHeight="1" thickBot="1" x14ac:dyDescent="0.2">
      <c r="A5" s="644"/>
      <c r="B5" s="417" t="s">
        <v>285</v>
      </c>
      <c r="C5" s="418" t="s">
        <v>285</v>
      </c>
      <c r="D5" s="419" t="s">
        <v>285</v>
      </c>
      <c r="E5" s="417" t="s">
        <v>285</v>
      </c>
      <c r="F5" s="418" t="s">
        <v>285</v>
      </c>
      <c r="G5" s="419" t="s">
        <v>285</v>
      </c>
      <c r="H5" s="419" t="s">
        <v>285</v>
      </c>
      <c r="I5" s="418" t="s">
        <v>285</v>
      </c>
      <c r="J5" s="419" t="s">
        <v>285</v>
      </c>
      <c r="K5" s="417" t="s">
        <v>285</v>
      </c>
      <c r="L5" s="418" t="s">
        <v>285</v>
      </c>
      <c r="M5" s="419" t="s">
        <v>285</v>
      </c>
      <c r="N5" s="417" t="s">
        <v>285</v>
      </c>
      <c r="O5" s="418" t="s">
        <v>285</v>
      </c>
      <c r="P5" s="419" t="s">
        <v>285</v>
      </c>
      <c r="Q5" s="417" t="s">
        <v>285</v>
      </c>
      <c r="R5" s="418" t="s">
        <v>285</v>
      </c>
      <c r="S5" s="419" t="s">
        <v>285</v>
      </c>
      <c r="T5" s="417" t="s">
        <v>285</v>
      </c>
      <c r="U5" s="420" t="s">
        <v>285</v>
      </c>
      <c r="V5" s="421" t="s">
        <v>285</v>
      </c>
      <c r="W5" s="417" t="s">
        <v>285</v>
      </c>
      <c r="X5" s="420" t="s">
        <v>285</v>
      </c>
      <c r="Y5" s="421" t="s">
        <v>285</v>
      </c>
      <c r="Z5" s="417" t="s">
        <v>285</v>
      </c>
      <c r="AA5" s="418" t="s">
        <v>285</v>
      </c>
      <c r="AB5" s="419" t="s">
        <v>285</v>
      </c>
    </row>
    <row r="6" spans="1:28" s="469" customFormat="1" ht="21" customHeight="1" thickTop="1" thickBot="1" x14ac:dyDescent="0.2">
      <c r="A6" s="468" t="s">
        <v>430</v>
      </c>
      <c r="B6" s="423">
        <v>21199</v>
      </c>
      <c r="C6" s="424">
        <v>12582</v>
      </c>
      <c r="D6" s="425">
        <v>8617</v>
      </c>
      <c r="E6" s="423">
        <v>21097</v>
      </c>
      <c r="F6" s="424">
        <v>12242</v>
      </c>
      <c r="G6" s="425">
        <v>8855</v>
      </c>
      <c r="H6" s="425">
        <v>21587</v>
      </c>
      <c r="I6" s="424">
        <v>12405</v>
      </c>
      <c r="J6" s="425">
        <v>9182</v>
      </c>
      <c r="K6" s="423">
        <v>21562</v>
      </c>
      <c r="L6" s="424">
        <v>12537</v>
      </c>
      <c r="M6" s="425">
        <v>9025</v>
      </c>
      <c r="N6" s="423">
        <v>21196</v>
      </c>
      <c r="O6" s="424">
        <v>12091</v>
      </c>
      <c r="P6" s="425">
        <v>9105</v>
      </c>
      <c r="Q6" s="423">
        <v>19778</v>
      </c>
      <c r="R6" s="424">
        <v>11006</v>
      </c>
      <c r="S6" s="425">
        <v>8772</v>
      </c>
      <c r="T6" s="423">
        <v>18404</v>
      </c>
      <c r="U6" s="426">
        <v>9977</v>
      </c>
      <c r="V6" s="427">
        <v>8427</v>
      </c>
      <c r="W6" s="423">
        <v>18433</v>
      </c>
      <c r="X6" s="426">
        <v>9956</v>
      </c>
      <c r="Y6" s="427">
        <v>8477</v>
      </c>
      <c r="Z6" s="423">
        <v>17274</v>
      </c>
      <c r="AA6" s="424">
        <v>9203</v>
      </c>
      <c r="AB6" s="425">
        <v>8071</v>
      </c>
    </row>
    <row r="7" spans="1:28" ht="21" customHeight="1" thickTop="1" x14ac:dyDescent="0.15">
      <c r="A7" s="428" t="s">
        <v>431</v>
      </c>
      <c r="B7" s="429">
        <v>4706</v>
      </c>
      <c r="C7" s="430">
        <v>2782</v>
      </c>
      <c r="D7" s="431">
        <v>1924</v>
      </c>
      <c r="E7" s="429">
        <v>3987</v>
      </c>
      <c r="F7" s="430">
        <v>2573</v>
      </c>
      <c r="G7" s="431">
        <v>1414</v>
      </c>
      <c r="H7" s="431">
        <v>3277</v>
      </c>
      <c r="I7" s="430">
        <v>2100</v>
      </c>
      <c r="J7" s="431">
        <v>1177</v>
      </c>
      <c r="K7" s="429">
        <v>2447</v>
      </c>
      <c r="L7" s="430">
        <v>1611</v>
      </c>
      <c r="M7" s="431">
        <v>836</v>
      </c>
      <c r="N7" s="429">
        <v>1970</v>
      </c>
      <c r="O7" s="430">
        <v>1246</v>
      </c>
      <c r="P7" s="431">
        <v>724</v>
      </c>
      <c r="Q7" s="429">
        <v>1971</v>
      </c>
      <c r="R7" s="430">
        <v>1240</v>
      </c>
      <c r="S7" s="431">
        <v>731</v>
      </c>
      <c r="T7" s="429">
        <v>1790</v>
      </c>
      <c r="U7" s="432">
        <v>1150</v>
      </c>
      <c r="V7" s="433">
        <v>640</v>
      </c>
      <c r="W7" s="429">
        <v>1779</v>
      </c>
      <c r="X7" s="432">
        <v>1117</v>
      </c>
      <c r="Y7" s="433">
        <v>662</v>
      </c>
      <c r="Z7" s="429">
        <v>1520</v>
      </c>
      <c r="AA7" s="430">
        <v>960</v>
      </c>
      <c r="AB7" s="431">
        <v>560</v>
      </c>
    </row>
    <row r="8" spans="1:28" ht="21" customHeight="1" x14ac:dyDescent="0.15">
      <c r="A8" s="434" t="s">
        <v>432</v>
      </c>
      <c r="B8" s="435">
        <v>4557</v>
      </c>
      <c r="C8" s="436">
        <v>2664</v>
      </c>
      <c r="D8" s="437">
        <v>1893</v>
      </c>
      <c r="E8" s="435">
        <v>3859</v>
      </c>
      <c r="F8" s="436">
        <v>2468</v>
      </c>
      <c r="G8" s="437">
        <v>1391</v>
      </c>
      <c r="H8" s="437">
        <v>3182</v>
      </c>
      <c r="I8" s="436">
        <v>2023</v>
      </c>
      <c r="J8" s="437">
        <v>1159</v>
      </c>
      <c r="K8" s="435">
        <v>2388</v>
      </c>
      <c r="L8" s="436">
        <v>1566</v>
      </c>
      <c r="M8" s="437">
        <v>822</v>
      </c>
      <c r="N8" s="435">
        <v>1911</v>
      </c>
      <c r="O8" s="436">
        <v>1199</v>
      </c>
      <c r="P8" s="437">
        <v>712</v>
      </c>
      <c r="Q8" s="435">
        <v>1918</v>
      </c>
      <c r="R8" s="436">
        <v>1198</v>
      </c>
      <c r="S8" s="437">
        <v>720</v>
      </c>
      <c r="T8" s="435">
        <v>1712</v>
      </c>
      <c r="U8" s="438">
        <v>1078</v>
      </c>
      <c r="V8" s="439">
        <v>634</v>
      </c>
      <c r="W8" s="435">
        <v>1691</v>
      </c>
      <c r="X8" s="438">
        <v>1045</v>
      </c>
      <c r="Y8" s="439">
        <v>646</v>
      </c>
      <c r="Z8" s="435">
        <v>1419</v>
      </c>
      <c r="AA8" s="436">
        <v>873</v>
      </c>
      <c r="AB8" s="437">
        <v>546</v>
      </c>
    </row>
    <row r="9" spans="1:28" ht="21" customHeight="1" x14ac:dyDescent="0.15">
      <c r="A9" s="440" t="s">
        <v>433</v>
      </c>
      <c r="B9" s="7">
        <v>145</v>
      </c>
      <c r="C9" s="9">
        <v>115</v>
      </c>
      <c r="D9" s="21">
        <v>30</v>
      </c>
      <c r="E9" s="7">
        <v>127</v>
      </c>
      <c r="F9" s="9">
        <v>104</v>
      </c>
      <c r="G9" s="21">
        <v>23</v>
      </c>
      <c r="H9" s="21">
        <v>95</v>
      </c>
      <c r="I9" s="9">
        <v>77</v>
      </c>
      <c r="J9" s="21">
        <v>18</v>
      </c>
      <c r="K9" s="7">
        <v>59</v>
      </c>
      <c r="L9" s="9">
        <v>45</v>
      </c>
      <c r="M9" s="21">
        <v>14</v>
      </c>
      <c r="N9" s="7">
        <v>59</v>
      </c>
      <c r="O9" s="9">
        <v>47</v>
      </c>
      <c r="P9" s="21">
        <v>12</v>
      </c>
      <c r="Q9" s="7">
        <v>53</v>
      </c>
      <c r="R9" s="9">
        <v>42</v>
      </c>
      <c r="S9" s="21">
        <v>11</v>
      </c>
      <c r="T9" s="7">
        <v>78</v>
      </c>
      <c r="U9" s="14">
        <v>72</v>
      </c>
      <c r="V9" s="13">
        <v>6</v>
      </c>
      <c r="W9" s="7">
        <v>88</v>
      </c>
      <c r="X9" s="14">
        <v>72</v>
      </c>
      <c r="Y9" s="13">
        <v>16</v>
      </c>
      <c r="Z9" s="7">
        <v>101</v>
      </c>
      <c r="AA9" s="9">
        <v>87</v>
      </c>
      <c r="AB9" s="21">
        <v>14</v>
      </c>
    </row>
    <row r="10" spans="1:28" ht="21" customHeight="1" thickBot="1" x14ac:dyDescent="0.2">
      <c r="A10" s="441" t="s">
        <v>434</v>
      </c>
      <c r="B10" s="442">
        <v>4</v>
      </c>
      <c r="C10" s="443">
        <v>3</v>
      </c>
      <c r="D10" s="444">
        <v>1</v>
      </c>
      <c r="E10" s="442">
        <v>1</v>
      </c>
      <c r="F10" s="443">
        <v>1</v>
      </c>
      <c r="G10" s="445" t="s">
        <v>435</v>
      </c>
      <c r="H10" s="445" t="s">
        <v>435</v>
      </c>
      <c r="I10" s="446" t="s">
        <v>435</v>
      </c>
      <c r="J10" s="445" t="s">
        <v>435</v>
      </c>
      <c r="K10" s="447" t="s">
        <v>435</v>
      </c>
      <c r="L10" s="446" t="s">
        <v>435</v>
      </c>
      <c r="M10" s="445" t="s">
        <v>435</v>
      </c>
      <c r="N10" s="447" t="s">
        <v>435</v>
      </c>
      <c r="O10" s="446" t="s">
        <v>435</v>
      </c>
      <c r="P10" s="445" t="s">
        <v>435</v>
      </c>
      <c r="Q10" s="447" t="s">
        <v>435</v>
      </c>
      <c r="R10" s="446" t="s">
        <v>435</v>
      </c>
      <c r="S10" s="445" t="s">
        <v>435</v>
      </c>
      <c r="T10" s="447" t="s">
        <v>435</v>
      </c>
      <c r="U10" s="448" t="s">
        <v>435</v>
      </c>
      <c r="V10" s="449" t="s">
        <v>435</v>
      </c>
      <c r="W10" s="447" t="s">
        <v>435</v>
      </c>
      <c r="X10" s="448" t="s">
        <v>435</v>
      </c>
      <c r="Y10" s="449" t="s">
        <v>435</v>
      </c>
      <c r="Z10" s="447" t="s">
        <v>435</v>
      </c>
      <c r="AA10" s="446" t="s">
        <v>435</v>
      </c>
      <c r="AB10" s="445" t="s">
        <v>435</v>
      </c>
    </row>
    <row r="11" spans="1:28" ht="21" customHeight="1" thickTop="1" x14ac:dyDescent="0.15">
      <c r="A11" s="450" t="s">
        <v>436</v>
      </c>
      <c r="B11" s="451">
        <v>5087</v>
      </c>
      <c r="C11" s="452">
        <v>3153</v>
      </c>
      <c r="D11" s="453">
        <v>1934</v>
      </c>
      <c r="E11" s="451">
        <v>5781</v>
      </c>
      <c r="F11" s="452">
        <v>3249</v>
      </c>
      <c r="G11" s="453">
        <v>2532</v>
      </c>
      <c r="H11" s="453">
        <v>6643</v>
      </c>
      <c r="I11" s="452">
        <v>3851</v>
      </c>
      <c r="J11" s="453">
        <v>2792</v>
      </c>
      <c r="K11" s="451">
        <v>6804</v>
      </c>
      <c r="L11" s="452">
        <v>4270</v>
      </c>
      <c r="M11" s="453">
        <v>2534</v>
      </c>
      <c r="N11" s="451">
        <v>6983</v>
      </c>
      <c r="O11" s="452">
        <v>4576</v>
      </c>
      <c r="P11" s="453">
        <v>2407</v>
      </c>
      <c r="Q11" s="451">
        <v>5733</v>
      </c>
      <c r="R11" s="452">
        <v>3773</v>
      </c>
      <c r="S11" s="453">
        <v>1960</v>
      </c>
      <c r="T11" s="451">
        <v>4895</v>
      </c>
      <c r="U11" s="454">
        <v>3221</v>
      </c>
      <c r="V11" s="455">
        <v>1674</v>
      </c>
      <c r="W11" s="451">
        <v>5083</v>
      </c>
      <c r="X11" s="454">
        <v>3420</v>
      </c>
      <c r="Y11" s="455">
        <v>1663</v>
      </c>
      <c r="Z11" s="451">
        <v>4883</v>
      </c>
      <c r="AA11" s="452">
        <v>3276</v>
      </c>
      <c r="AB11" s="453">
        <v>1607</v>
      </c>
    </row>
    <row r="12" spans="1:28" ht="21" customHeight="1" x14ac:dyDescent="0.15">
      <c r="A12" s="434" t="s">
        <v>437</v>
      </c>
      <c r="B12" s="435">
        <v>99</v>
      </c>
      <c r="C12" s="436">
        <v>80</v>
      </c>
      <c r="D12" s="437">
        <v>19</v>
      </c>
      <c r="E12" s="435">
        <v>60</v>
      </c>
      <c r="F12" s="436">
        <v>50</v>
      </c>
      <c r="G12" s="437">
        <v>10</v>
      </c>
      <c r="H12" s="437">
        <v>37</v>
      </c>
      <c r="I12" s="436">
        <v>32</v>
      </c>
      <c r="J12" s="437">
        <v>5</v>
      </c>
      <c r="K12" s="435">
        <v>36</v>
      </c>
      <c r="L12" s="436">
        <v>34</v>
      </c>
      <c r="M12" s="437">
        <v>2</v>
      </c>
      <c r="N12" s="435">
        <v>60</v>
      </c>
      <c r="O12" s="436">
        <v>57</v>
      </c>
      <c r="P12" s="437">
        <v>3</v>
      </c>
      <c r="Q12" s="435">
        <v>15</v>
      </c>
      <c r="R12" s="436">
        <v>15</v>
      </c>
      <c r="S12" s="437" t="s">
        <v>435</v>
      </c>
      <c r="T12" s="435">
        <v>6</v>
      </c>
      <c r="U12" s="438">
        <v>6</v>
      </c>
      <c r="V12" s="439" t="s">
        <v>435</v>
      </c>
      <c r="W12" s="435">
        <v>6</v>
      </c>
      <c r="X12" s="438">
        <v>4</v>
      </c>
      <c r="Y12" s="439">
        <v>2</v>
      </c>
      <c r="Z12" s="435">
        <v>6</v>
      </c>
      <c r="AA12" s="436">
        <v>5</v>
      </c>
      <c r="AB12" s="437">
        <v>1</v>
      </c>
    </row>
    <row r="13" spans="1:28" ht="21" customHeight="1" x14ac:dyDescent="0.15">
      <c r="A13" s="440" t="s">
        <v>438</v>
      </c>
      <c r="B13" s="7">
        <v>1888</v>
      </c>
      <c r="C13" s="9">
        <v>1625</v>
      </c>
      <c r="D13" s="21">
        <v>263</v>
      </c>
      <c r="E13" s="7">
        <v>1724</v>
      </c>
      <c r="F13" s="9">
        <v>1492</v>
      </c>
      <c r="G13" s="21">
        <v>232</v>
      </c>
      <c r="H13" s="21">
        <v>1892</v>
      </c>
      <c r="I13" s="9">
        <v>1632</v>
      </c>
      <c r="J13" s="21">
        <v>260</v>
      </c>
      <c r="K13" s="7">
        <v>2418</v>
      </c>
      <c r="L13" s="9">
        <v>2079</v>
      </c>
      <c r="M13" s="21">
        <v>339</v>
      </c>
      <c r="N13" s="7">
        <v>2787</v>
      </c>
      <c r="O13" s="9">
        <v>2466</v>
      </c>
      <c r="P13" s="21">
        <v>321</v>
      </c>
      <c r="Q13" s="7">
        <v>2182</v>
      </c>
      <c r="R13" s="9">
        <v>1938</v>
      </c>
      <c r="S13" s="21">
        <v>244</v>
      </c>
      <c r="T13" s="7">
        <v>1810</v>
      </c>
      <c r="U13" s="14">
        <v>1615</v>
      </c>
      <c r="V13" s="13">
        <v>195</v>
      </c>
      <c r="W13" s="7">
        <v>1902</v>
      </c>
      <c r="X13" s="14">
        <v>1674</v>
      </c>
      <c r="Y13" s="13">
        <v>228</v>
      </c>
      <c r="Z13" s="7">
        <v>1789</v>
      </c>
      <c r="AA13" s="9">
        <v>1535</v>
      </c>
      <c r="AB13" s="21">
        <v>254</v>
      </c>
    </row>
    <row r="14" spans="1:28" ht="21" customHeight="1" thickBot="1" x14ac:dyDescent="0.2">
      <c r="A14" s="456" t="s">
        <v>439</v>
      </c>
      <c r="B14" s="322">
        <v>3100</v>
      </c>
      <c r="C14" s="457">
        <v>1448</v>
      </c>
      <c r="D14" s="458">
        <v>1652</v>
      </c>
      <c r="E14" s="322">
        <v>3997</v>
      </c>
      <c r="F14" s="457">
        <v>1707</v>
      </c>
      <c r="G14" s="458">
        <v>2290</v>
      </c>
      <c r="H14" s="458">
        <v>4714</v>
      </c>
      <c r="I14" s="457">
        <v>2187</v>
      </c>
      <c r="J14" s="458">
        <v>2527</v>
      </c>
      <c r="K14" s="322">
        <v>4350</v>
      </c>
      <c r="L14" s="457">
        <v>2157</v>
      </c>
      <c r="M14" s="458">
        <v>2193</v>
      </c>
      <c r="N14" s="322">
        <v>4136</v>
      </c>
      <c r="O14" s="457">
        <v>2053</v>
      </c>
      <c r="P14" s="458">
        <v>2083</v>
      </c>
      <c r="Q14" s="322">
        <v>3536</v>
      </c>
      <c r="R14" s="457">
        <v>1820</v>
      </c>
      <c r="S14" s="458">
        <v>1716</v>
      </c>
      <c r="T14" s="322">
        <v>3079</v>
      </c>
      <c r="U14" s="459">
        <v>1600</v>
      </c>
      <c r="V14" s="460">
        <v>1479</v>
      </c>
      <c r="W14" s="322">
        <v>3175</v>
      </c>
      <c r="X14" s="459">
        <v>1742</v>
      </c>
      <c r="Y14" s="460">
        <v>1433</v>
      </c>
      <c r="Z14" s="322">
        <v>3088</v>
      </c>
      <c r="AA14" s="457">
        <v>1736</v>
      </c>
      <c r="AB14" s="458">
        <v>1352</v>
      </c>
    </row>
    <row r="15" spans="1:28" ht="21" customHeight="1" thickTop="1" x14ac:dyDescent="0.15">
      <c r="A15" s="428" t="s">
        <v>440</v>
      </c>
      <c r="B15" s="429">
        <v>11398</v>
      </c>
      <c r="C15" s="430">
        <v>6643</v>
      </c>
      <c r="D15" s="431">
        <v>4755</v>
      </c>
      <c r="E15" s="429">
        <v>11310</v>
      </c>
      <c r="F15" s="430">
        <v>6414</v>
      </c>
      <c r="G15" s="431">
        <v>4896</v>
      </c>
      <c r="H15" s="431">
        <v>11652</v>
      </c>
      <c r="I15" s="430">
        <v>6448</v>
      </c>
      <c r="J15" s="431">
        <v>5204</v>
      </c>
      <c r="K15" s="429">
        <v>12270</v>
      </c>
      <c r="L15" s="430">
        <v>6637</v>
      </c>
      <c r="M15" s="431">
        <v>5633</v>
      </c>
      <c r="N15" s="429">
        <v>12211</v>
      </c>
      <c r="O15" s="430">
        <v>6250</v>
      </c>
      <c r="P15" s="431">
        <v>5961</v>
      </c>
      <c r="Q15" s="429">
        <v>11934</v>
      </c>
      <c r="R15" s="430">
        <v>5915</v>
      </c>
      <c r="S15" s="431">
        <v>6019</v>
      </c>
      <c r="T15" s="429">
        <v>11509</v>
      </c>
      <c r="U15" s="432">
        <v>5510</v>
      </c>
      <c r="V15" s="433">
        <v>5999</v>
      </c>
      <c r="W15" s="429">
        <v>11127</v>
      </c>
      <c r="X15" s="432">
        <v>5184</v>
      </c>
      <c r="Y15" s="433">
        <v>5943</v>
      </c>
      <c r="Z15" s="429">
        <v>10518</v>
      </c>
      <c r="AA15" s="430">
        <v>4762</v>
      </c>
      <c r="AB15" s="431">
        <v>5756</v>
      </c>
    </row>
    <row r="16" spans="1:28" ht="21" customHeight="1" x14ac:dyDescent="0.15">
      <c r="A16" s="461" t="s">
        <v>442</v>
      </c>
      <c r="B16" s="435">
        <v>118</v>
      </c>
      <c r="C16" s="436">
        <v>99</v>
      </c>
      <c r="D16" s="437">
        <v>19</v>
      </c>
      <c r="E16" s="435">
        <v>129</v>
      </c>
      <c r="F16" s="436">
        <v>107</v>
      </c>
      <c r="G16" s="437">
        <v>22</v>
      </c>
      <c r="H16" s="437">
        <v>135</v>
      </c>
      <c r="I16" s="436">
        <v>107</v>
      </c>
      <c r="J16" s="437">
        <v>28</v>
      </c>
      <c r="K16" s="435">
        <v>136</v>
      </c>
      <c r="L16" s="436">
        <v>112</v>
      </c>
      <c r="M16" s="437">
        <v>24</v>
      </c>
      <c r="N16" s="435">
        <v>104</v>
      </c>
      <c r="O16" s="436">
        <v>83</v>
      </c>
      <c r="P16" s="437">
        <v>21</v>
      </c>
      <c r="Q16" s="435">
        <v>88</v>
      </c>
      <c r="R16" s="436">
        <v>70</v>
      </c>
      <c r="S16" s="437">
        <v>18</v>
      </c>
      <c r="T16" s="435">
        <v>73</v>
      </c>
      <c r="U16" s="438">
        <v>57</v>
      </c>
      <c r="V16" s="439">
        <v>16</v>
      </c>
      <c r="W16" s="435">
        <v>68</v>
      </c>
      <c r="X16" s="438">
        <v>52</v>
      </c>
      <c r="Y16" s="439">
        <v>16</v>
      </c>
      <c r="Z16" s="435">
        <v>86</v>
      </c>
      <c r="AA16" s="436">
        <v>70</v>
      </c>
      <c r="AB16" s="437">
        <v>16</v>
      </c>
    </row>
    <row r="17" spans="1:28" ht="21" customHeight="1" x14ac:dyDescent="0.15">
      <c r="A17" s="440" t="s">
        <v>443</v>
      </c>
      <c r="B17" s="7">
        <v>1460</v>
      </c>
      <c r="C17" s="9">
        <v>1265</v>
      </c>
      <c r="D17" s="21">
        <v>195</v>
      </c>
      <c r="E17" s="7">
        <v>1223</v>
      </c>
      <c r="F17" s="9">
        <v>1045</v>
      </c>
      <c r="G17" s="21">
        <v>178</v>
      </c>
      <c r="H17" s="21">
        <v>1108</v>
      </c>
      <c r="I17" s="9">
        <v>955</v>
      </c>
      <c r="J17" s="21">
        <v>153</v>
      </c>
      <c r="K17" s="7">
        <v>916</v>
      </c>
      <c r="L17" s="9">
        <v>823</v>
      </c>
      <c r="M17" s="21">
        <v>93</v>
      </c>
      <c r="N17" s="7">
        <v>1012</v>
      </c>
      <c r="O17" s="9">
        <v>873</v>
      </c>
      <c r="P17" s="21">
        <v>139</v>
      </c>
      <c r="Q17" s="7">
        <v>757</v>
      </c>
      <c r="R17" s="9">
        <v>650</v>
      </c>
      <c r="S17" s="21">
        <v>107</v>
      </c>
      <c r="T17" s="7">
        <v>805</v>
      </c>
      <c r="U17" s="14">
        <v>698</v>
      </c>
      <c r="V17" s="13">
        <v>107</v>
      </c>
      <c r="W17" s="7">
        <v>669</v>
      </c>
      <c r="X17" s="14">
        <v>580</v>
      </c>
      <c r="Y17" s="13">
        <v>89</v>
      </c>
      <c r="Z17" s="7">
        <v>616</v>
      </c>
      <c r="AA17" s="9">
        <v>526</v>
      </c>
      <c r="AB17" s="21">
        <v>90</v>
      </c>
    </row>
    <row r="18" spans="1:28" ht="21" customHeight="1" x14ac:dyDescent="0.15">
      <c r="A18" s="440" t="s">
        <v>444</v>
      </c>
      <c r="B18" s="7">
        <v>4450</v>
      </c>
      <c r="C18" s="9">
        <v>2308</v>
      </c>
      <c r="D18" s="21">
        <v>2142</v>
      </c>
      <c r="E18" s="7">
        <v>4204</v>
      </c>
      <c r="F18" s="9">
        <v>2162</v>
      </c>
      <c r="G18" s="21">
        <v>2042</v>
      </c>
      <c r="H18" s="21">
        <v>4255</v>
      </c>
      <c r="I18" s="9">
        <v>2158</v>
      </c>
      <c r="J18" s="21">
        <v>2097</v>
      </c>
      <c r="K18" s="7">
        <v>4187</v>
      </c>
      <c r="L18" s="9">
        <v>2057</v>
      </c>
      <c r="M18" s="21">
        <v>2130</v>
      </c>
      <c r="N18" s="7">
        <v>4188</v>
      </c>
      <c r="O18" s="9">
        <v>1968</v>
      </c>
      <c r="P18" s="21">
        <v>2220</v>
      </c>
      <c r="Q18" s="7">
        <v>4091</v>
      </c>
      <c r="R18" s="9">
        <v>1913</v>
      </c>
      <c r="S18" s="21">
        <v>2178</v>
      </c>
      <c r="T18" s="7">
        <v>3753</v>
      </c>
      <c r="U18" s="14">
        <v>1745</v>
      </c>
      <c r="V18" s="13">
        <v>2008</v>
      </c>
      <c r="W18" s="7">
        <v>3414</v>
      </c>
      <c r="X18" s="14">
        <v>1527</v>
      </c>
      <c r="Y18" s="13">
        <v>1887</v>
      </c>
      <c r="Z18" s="7">
        <v>3056</v>
      </c>
      <c r="AA18" s="9">
        <v>1330</v>
      </c>
      <c r="AB18" s="21">
        <v>1726</v>
      </c>
    </row>
    <row r="19" spans="1:28" ht="21" customHeight="1" x14ac:dyDescent="0.15">
      <c r="A19" s="440" t="s">
        <v>445</v>
      </c>
      <c r="B19" s="7">
        <v>463</v>
      </c>
      <c r="C19" s="9">
        <v>271</v>
      </c>
      <c r="D19" s="21">
        <v>192</v>
      </c>
      <c r="E19" s="7">
        <v>519</v>
      </c>
      <c r="F19" s="9">
        <v>289</v>
      </c>
      <c r="G19" s="21">
        <v>230</v>
      </c>
      <c r="H19" s="21">
        <v>561</v>
      </c>
      <c r="I19" s="9">
        <v>289</v>
      </c>
      <c r="J19" s="21">
        <v>272</v>
      </c>
      <c r="K19" s="7">
        <v>516</v>
      </c>
      <c r="L19" s="9">
        <v>253</v>
      </c>
      <c r="M19" s="21">
        <v>263</v>
      </c>
      <c r="N19" s="7">
        <v>523</v>
      </c>
      <c r="O19" s="9">
        <v>253</v>
      </c>
      <c r="P19" s="21">
        <v>270</v>
      </c>
      <c r="Q19" s="7">
        <v>449</v>
      </c>
      <c r="R19" s="9">
        <v>214</v>
      </c>
      <c r="S19" s="21">
        <v>235</v>
      </c>
      <c r="T19" s="462">
        <v>438</v>
      </c>
      <c r="U19" s="463">
        <v>195</v>
      </c>
      <c r="V19" s="464">
        <v>243</v>
      </c>
      <c r="W19" s="462">
        <v>380</v>
      </c>
      <c r="X19" s="463">
        <v>149</v>
      </c>
      <c r="Y19" s="464">
        <v>231</v>
      </c>
      <c r="Z19" s="7">
        <v>319</v>
      </c>
      <c r="AA19" s="9">
        <v>118</v>
      </c>
      <c r="AB19" s="21">
        <v>201</v>
      </c>
    </row>
    <row r="20" spans="1:28" ht="21" customHeight="1" x14ac:dyDescent="0.15">
      <c r="A20" s="440" t="s">
        <v>446</v>
      </c>
      <c r="B20" s="7">
        <v>50</v>
      </c>
      <c r="C20" s="9">
        <v>35</v>
      </c>
      <c r="D20" s="21">
        <v>15</v>
      </c>
      <c r="E20" s="7">
        <v>35</v>
      </c>
      <c r="F20" s="9">
        <v>24</v>
      </c>
      <c r="G20" s="21">
        <v>11</v>
      </c>
      <c r="H20" s="21">
        <v>47</v>
      </c>
      <c r="I20" s="9">
        <v>27</v>
      </c>
      <c r="J20" s="21">
        <v>20</v>
      </c>
      <c r="K20" s="7">
        <v>49</v>
      </c>
      <c r="L20" s="9">
        <v>37</v>
      </c>
      <c r="M20" s="21">
        <v>12</v>
      </c>
      <c r="N20" s="7">
        <v>61</v>
      </c>
      <c r="O20" s="9">
        <v>37</v>
      </c>
      <c r="P20" s="21">
        <v>24</v>
      </c>
      <c r="Q20" s="7">
        <v>70</v>
      </c>
      <c r="R20" s="9">
        <v>43</v>
      </c>
      <c r="S20" s="21">
        <v>27</v>
      </c>
      <c r="T20" s="465">
        <v>153</v>
      </c>
      <c r="U20" s="9">
        <v>77</v>
      </c>
      <c r="V20" s="13">
        <v>76</v>
      </c>
      <c r="W20" s="465">
        <v>161</v>
      </c>
      <c r="X20" s="9">
        <v>86</v>
      </c>
      <c r="Y20" s="13">
        <v>75</v>
      </c>
      <c r="Z20" s="7">
        <v>159</v>
      </c>
      <c r="AA20" s="9">
        <v>83</v>
      </c>
      <c r="AB20" s="21">
        <v>76</v>
      </c>
    </row>
    <row r="21" spans="1:28" ht="21" customHeight="1" x14ac:dyDescent="0.15">
      <c r="A21" s="440" t="s">
        <v>447</v>
      </c>
      <c r="B21" s="7">
        <v>4063</v>
      </c>
      <c r="C21" s="9">
        <v>2043</v>
      </c>
      <c r="D21" s="21">
        <v>2020</v>
      </c>
      <c r="E21" s="7">
        <v>4433</v>
      </c>
      <c r="F21" s="9">
        <v>2200</v>
      </c>
      <c r="G21" s="21">
        <v>2233</v>
      </c>
      <c r="H21" s="21">
        <v>4736</v>
      </c>
      <c r="I21" s="9">
        <v>2294</v>
      </c>
      <c r="J21" s="21">
        <v>2442</v>
      </c>
      <c r="K21" s="7">
        <v>5378</v>
      </c>
      <c r="L21" s="9">
        <v>2540</v>
      </c>
      <c r="M21" s="21">
        <v>2838</v>
      </c>
      <c r="N21" s="7">
        <v>5585</v>
      </c>
      <c r="O21" s="9">
        <v>2483</v>
      </c>
      <c r="P21" s="21">
        <v>3102</v>
      </c>
      <c r="Q21" s="7">
        <v>5697</v>
      </c>
      <c r="R21" s="9">
        <v>2461</v>
      </c>
      <c r="S21" s="21">
        <v>3236</v>
      </c>
      <c r="T21" s="7">
        <v>5498</v>
      </c>
      <c r="U21" s="14">
        <v>2196</v>
      </c>
      <c r="V21" s="13">
        <v>3302</v>
      </c>
      <c r="W21" s="7">
        <v>5627</v>
      </c>
      <c r="X21" s="14">
        <v>2242</v>
      </c>
      <c r="Y21" s="13">
        <v>3385</v>
      </c>
      <c r="Z21" s="7">
        <v>5491</v>
      </c>
      <c r="AA21" s="9">
        <v>2127</v>
      </c>
      <c r="AB21" s="21">
        <v>3364</v>
      </c>
    </row>
    <row r="22" spans="1:28" ht="21" customHeight="1" thickBot="1" x14ac:dyDescent="0.2">
      <c r="A22" s="441" t="s">
        <v>448</v>
      </c>
      <c r="B22" s="442">
        <v>794</v>
      </c>
      <c r="C22" s="443">
        <v>622</v>
      </c>
      <c r="D22" s="444">
        <v>172</v>
      </c>
      <c r="E22" s="442">
        <v>767</v>
      </c>
      <c r="F22" s="443">
        <v>587</v>
      </c>
      <c r="G22" s="444">
        <v>180</v>
      </c>
      <c r="H22" s="444">
        <v>810</v>
      </c>
      <c r="I22" s="443">
        <v>618</v>
      </c>
      <c r="J22" s="444">
        <v>192</v>
      </c>
      <c r="K22" s="442">
        <v>1088</v>
      </c>
      <c r="L22" s="443">
        <v>815</v>
      </c>
      <c r="M22" s="444">
        <v>273</v>
      </c>
      <c r="N22" s="442">
        <v>738</v>
      </c>
      <c r="O22" s="443">
        <v>553</v>
      </c>
      <c r="P22" s="444">
        <v>185</v>
      </c>
      <c r="Q22" s="442">
        <v>782</v>
      </c>
      <c r="R22" s="443">
        <v>564</v>
      </c>
      <c r="S22" s="444">
        <v>218</v>
      </c>
      <c r="T22" s="442">
        <v>789</v>
      </c>
      <c r="U22" s="466">
        <v>542</v>
      </c>
      <c r="V22" s="467">
        <v>247</v>
      </c>
      <c r="W22" s="442">
        <v>808</v>
      </c>
      <c r="X22" s="466">
        <v>548</v>
      </c>
      <c r="Y22" s="467">
        <v>260</v>
      </c>
      <c r="Z22" s="442">
        <v>791</v>
      </c>
      <c r="AA22" s="443">
        <v>508</v>
      </c>
      <c r="AB22" s="444">
        <v>283</v>
      </c>
    </row>
    <row r="23" spans="1:28" ht="21" customHeight="1" thickTop="1" x14ac:dyDescent="0.15">
      <c r="A23" s="450" t="s">
        <v>449</v>
      </c>
      <c r="B23" s="451">
        <v>8</v>
      </c>
      <c r="C23" s="452">
        <v>4</v>
      </c>
      <c r="D23" s="453">
        <v>4</v>
      </c>
      <c r="E23" s="451">
        <v>19</v>
      </c>
      <c r="F23" s="452">
        <v>6</v>
      </c>
      <c r="G23" s="453">
        <v>13</v>
      </c>
      <c r="H23" s="453">
        <v>15</v>
      </c>
      <c r="I23" s="452">
        <v>6</v>
      </c>
      <c r="J23" s="453">
        <v>9</v>
      </c>
      <c r="K23" s="451">
        <v>41</v>
      </c>
      <c r="L23" s="452">
        <v>19</v>
      </c>
      <c r="M23" s="453">
        <v>22</v>
      </c>
      <c r="N23" s="451">
        <v>32</v>
      </c>
      <c r="O23" s="452">
        <v>19</v>
      </c>
      <c r="P23" s="453">
        <v>13</v>
      </c>
      <c r="Q23" s="451">
        <v>140</v>
      </c>
      <c r="R23" s="452">
        <v>78</v>
      </c>
      <c r="S23" s="453">
        <v>62</v>
      </c>
      <c r="T23" s="451">
        <v>210</v>
      </c>
      <c r="U23" s="454">
        <v>96</v>
      </c>
      <c r="V23" s="455">
        <v>114</v>
      </c>
      <c r="W23" s="451">
        <v>444</v>
      </c>
      <c r="X23" s="454">
        <v>235</v>
      </c>
      <c r="Y23" s="455">
        <v>209</v>
      </c>
      <c r="Z23" s="451">
        <v>353</v>
      </c>
      <c r="AA23" s="452">
        <v>205</v>
      </c>
      <c r="AB23" s="453">
        <v>148</v>
      </c>
    </row>
    <row r="24" spans="1:28" x14ac:dyDescent="0.15">
      <c r="A24" s="127"/>
    </row>
    <row r="25" spans="1:28" x14ac:dyDescent="0.15">
      <c r="A25" s="127"/>
    </row>
    <row r="26" spans="1:28" x14ac:dyDescent="0.15">
      <c r="A26" s="127"/>
    </row>
    <row r="27" spans="1:28" x14ac:dyDescent="0.15">
      <c r="A27" s="127"/>
    </row>
    <row r="28" spans="1:28" x14ac:dyDescent="0.15">
      <c r="A28" s="127"/>
    </row>
    <row r="29" spans="1:28" x14ac:dyDescent="0.15">
      <c r="A29" s="127"/>
    </row>
    <row r="30" spans="1:28" x14ac:dyDescent="0.15">
      <c r="A30" s="127"/>
    </row>
    <row r="31" spans="1:28" x14ac:dyDescent="0.15">
      <c r="A31" s="127"/>
    </row>
    <row r="32" spans="1:28" x14ac:dyDescent="0.15">
      <c r="A32" s="127"/>
    </row>
  </sheetData>
  <sheetProtection algorithmName="SHA-512" hashValue="2VTOYFLePP6KfhxndMvennZwok6UAes9bx2K+hnCsPKUuTYIV2WSgTlrABF8H6LV0vBFHH+Faq8MUAe6aTmbyg==" saltValue="1AGKWO8avOmIjxixTm+PPA==" spinCount="100000" sheet="1" objects="1" scenarios="1"/>
  <mergeCells count="3">
    <mergeCell ref="AA1:AB1"/>
    <mergeCell ref="A3:A5"/>
    <mergeCell ref="A1:Z1"/>
  </mergeCells>
  <phoneticPr fontId="2"/>
  <pageMargins left="0.78740157480314965" right="0.98425196850393704" top="0.78740157480314965" bottom="0.78740157480314965" header="0.51181102362204722" footer="0.11811023622047245"/>
  <pageSetup paperSize="9" orientation="portrait" horizontalDpi="300" verticalDpi="300" r:id="rId1"/>
  <headerFooter alignWithMargins="0">
    <oddHeader>&amp;R&amp;"ＭＳ Ｐ明朝,標準"人口</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31B91-C7DE-46D6-B591-C0542761F304}">
  <dimension ref="A1:Q61"/>
  <sheetViews>
    <sheetView zoomScaleNormal="100" zoomScaleSheetLayoutView="115" workbookViewId="0">
      <selection activeCell="A2" sqref="A2"/>
    </sheetView>
  </sheetViews>
  <sheetFormatPr defaultRowHeight="13.5" x14ac:dyDescent="0.15"/>
  <cols>
    <col min="1" max="1" width="7.875" style="1" customWidth="1"/>
    <col min="2" max="2" width="18.625" style="1" customWidth="1"/>
    <col min="3" max="3" width="10.25" style="1" customWidth="1"/>
    <col min="4" max="8" width="9" style="1" customWidth="1"/>
    <col min="9" max="16384" width="9" style="1"/>
  </cols>
  <sheetData>
    <row r="1" spans="1:17" ht="26.25" customHeight="1" x14ac:dyDescent="0.15">
      <c r="A1" s="647" t="s">
        <v>482</v>
      </c>
      <c r="B1" s="647"/>
      <c r="C1" s="647"/>
      <c r="D1" s="647"/>
      <c r="E1" s="647"/>
      <c r="F1" s="647"/>
      <c r="G1" s="647"/>
      <c r="H1" s="647"/>
      <c r="I1" s="647"/>
      <c r="J1" s="647"/>
      <c r="K1" s="647"/>
      <c r="L1" s="647"/>
      <c r="M1" s="647"/>
      <c r="N1" s="647"/>
      <c r="O1" s="647"/>
      <c r="P1" s="647"/>
      <c r="Q1" s="647"/>
    </row>
    <row r="2" spans="1:17" ht="17.25" customHeight="1" x14ac:dyDescent="0.15">
      <c r="P2" s="26" t="s">
        <v>364</v>
      </c>
    </row>
    <row r="3" spans="1:17" ht="21" customHeight="1" x14ac:dyDescent="0.15">
      <c r="A3" s="648" t="s">
        <v>368</v>
      </c>
      <c r="B3" s="648" t="s">
        <v>451</v>
      </c>
      <c r="C3" s="648" t="s">
        <v>452</v>
      </c>
      <c r="D3" s="624" t="s">
        <v>453</v>
      </c>
      <c r="E3" s="624"/>
      <c r="F3" s="624"/>
      <c r="G3" s="649" t="s">
        <v>454</v>
      </c>
      <c r="H3" s="649"/>
      <c r="I3" s="470"/>
      <c r="J3" s="624" t="s">
        <v>455</v>
      </c>
      <c r="K3" s="624"/>
      <c r="L3" s="624"/>
      <c r="M3" s="624"/>
      <c r="N3" s="624"/>
      <c r="O3" s="624"/>
      <c r="P3" s="648" t="s">
        <v>456</v>
      </c>
    </row>
    <row r="4" spans="1:17" ht="33.75" customHeight="1" x14ac:dyDescent="0.15">
      <c r="A4" s="648"/>
      <c r="B4" s="648"/>
      <c r="C4" s="648"/>
      <c r="D4" s="2" t="s">
        <v>457</v>
      </c>
      <c r="E4" s="2" t="s">
        <v>458</v>
      </c>
      <c r="F4" s="2" t="s">
        <v>459</v>
      </c>
      <c r="G4" s="2" t="s">
        <v>460</v>
      </c>
      <c r="H4" s="2" t="s">
        <v>461</v>
      </c>
      <c r="I4" s="2" t="s">
        <v>462</v>
      </c>
      <c r="J4" s="471" t="s">
        <v>463</v>
      </c>
      <c r="K4" s="313" t="s">
        <v>464</v>
      </c>
      <c r="L4" s="313" t="s">
        <v>465</v>
      </c>
      <c r="M4" s="313" t="s">
        <v>466</v>
      </c>
      <c r="N4" s="313" t="s">
        <v>467</v>
      </c>
      <c r="O4" s="2" t="s">
        <v>468</v>
      </c>
      <c r="P4" s="648"/>
    </row>
    <row r="5" spans="1:17" ht="15" customHeight="1" x14ac:dyDescent="0.15">
      <c r="A5" s="569" t="s">
        <v>469</v>
      </c>
      <c r="B5" s="373" t="s">
        <v>470</v>
      </c>
      <c r="C5" s="472">
        <v>21562</v>
      </c>
      <c r="D5" s="363">
        <v>2388</v>
      </c>
      <c r="E5" s="255">
        <v>59</v>
      </c>
      <c r="F5" s="379" t="s">
        <v>435</v>
      </c>
      <c r="G5" s="294">
        <v>36</v>
      </c>
      <c r="H5" s="294">
        <v>2418</v>
      </c>
      <c r="I5" s="294">
        <v>4350</v>
      </c>
      <c r="J5" s="363">
        <v>136</v>
      </c>
      <c r="K5" s="255">
        <v>916</v>
      </c>
      <c r="L5" s="255">
        <v>4187</v>
      </c>
      <c r="M5" s="255">
        <v>565</v>
      </c>
      <c r="N5" s="255">
        <v>5378</v>
      </c>
      <c r="O5" s="255">
        <v>1088</v>
      </c>
      <c r="P5" s="255">
        <v>41</v>
      </c>
    </row>
    <row r="6" spans="1:17" ht="15" customHeight="1" x14ac:dyDescent="0.15">
      <c r="A6" s="624"/>
      <c r="B6" s="473" t="s">
        <v>471</v>
      </c>
      <c r="C6" s="474">
        <v>15928</v>
      </c>
      <c r="D6" s="475">
        <v>43</v>
      </c>
      <c r="E6" s="476">
        <v>44</v>
      </c>
      <c r="F6" s="477" t="s">
        <v>435</v>
      </c>
      <c r="G6" s="476">
        <v>34</v>
      </c>
      <c r="H6" s="476">
        <v>1985</v>
      </c>
      <c r="I6" s="476">
        <v>3921</v>
      </c>
      <c r="J6" s="475">
        <v>136</v>
      </c>
      <c r="K6" s="476">
        <v>890</v>
      </c>
      <c r="L6" s="476">
        <v>2751</v>
      </c>
      <c r="M6" s="476">
        <v>514</v>
      </c>
      <c r="N6" s="476">
        <v>4492</v>
      </c>
      <c r="O6" s="476">
        <v>1088</v>
      </c>
      <c r="P6" s="476">
        <v>30</v>
      </c>
    </row>
    <row r="7" spans="1:17" ht="15" customHeight="1" x14ac:dyDescent="0.15">
      <c r="A7" s="624"/>
      <c r="B7" s="478" t="s">
        <v>472</v>
      </c>
      <c r="C7" s="301">
        <v>3452</v>
      </c>
      <c r="D7" s="359">
        <v>1291</v>
      </c>
      <c r="E7" s="247">
        <v>8</v>
      </c>
      <c r="F7" s="375" t="s">
        <v>435</v>
      </c>
      <c r="G7" s="247">
        <v>2</v>
      </c>
      <c r="H7" s="247">
        <v>323</v>
      </c>
      <c r="I7" s="247">
        <v>318</v>
      </c>
      <c r="J7" s="376" t="s">
        <v>435</v>
      </c>
      <c r="K7" s="247">
        <v>21</v>
      </c>
      <c r="L7" s="247">
        <v>798</v>
      </c>
      <c r="M7" s="247">
        <v>43</v>
      </c>
      <c r="N7" s="247">
        <v>643</v>
      </c>
      <c r="O7" s="479" t="s">
        <v>435</v>
      </c>
      <c r="P7" s="247">
        <v>5</v>
      </c>
    </row>
    <row r="8" spans="1:17" ht="15" customHeight="1" x14ac:dyDescent="0.15">
      <c r="A8" s="624"/>
      <c r="B8" s="478" t="s">
        <v>473</v>
      </c>
      <c r="C8" s="301">
        <v>2174</v>
      </c>
      <c r="D8" s="359">
        <v>1052</v>
      </c>
      <c r="E8" s="247">
        <v>7</v>
      </c>
      <c r="F8" s="375" t="s">
        <v>435</v>
      </c>
      <c r="G8" s="479" t="s">
        <v>435</v>
      </c>
      <c r="H8" s="247">
        <v>110</v>
      </c>
      <c r="I8" s="247">
        <v>111</v>
      </c>
      <c r="J8" s="376" t="s">
        <v>435</v>
      </c>
      <c r="K8" s="247">
        <v>5</v>
      </c>
      <c r="L8" s="247">
        <v>637</v>
      </c>
      <c r="M8" s="247">
        <v>8</v>
      </c>
      <c r="N8" s="247">
        <v>242</v>
      </c>
      <c r="O8" s="479" t="s">
        <v>435</v>
      </c>
      <c r="P8" s="247">
        <v>2</v>
      </c>
    </row>
    <row r="9" spans="1:17" ht="15" customHeight="1" x14ac:dyDescent="0.15">
      <c r="A9" s="568"/>
      <c r="B9" s="480" t="s">
        <v>474</v>
      </c>
      <c r="C9" s="481">
        <v>8</v>
      </c>
      <c r="D9" s="363">
        <v>2</v>
      </c>
      <c r="E9" s="482" t="s">
        <v>435</v>
      </c>
      <c r="F9" s="379" t="s">
        <v>435</v>
      </c>
      <c r="G9" s="482" t="s">
        <v>435</v>
      </c>
      <c r="H9" s="482" t="s">
        <v>435</v>
      </c>
      <c r="I9" s="482" t="s">
        <v>435</v>
      </c>
      <c r="J9" s="380" t="s">
        <v>435</v>
      </c>
      <c r="K9" s="482" t="s">
        <v>435</v>
      </c>
      <c r="L9" s="255">
        <v>1</v>
      </c>
      <c r="M9" s="482" t="s">
        <v>435</v>
      </c>
      <c r="N9" s="255">
        <v>1</v>
      </c>
      <c r="O9" s="482" t="s">
        <v>435</v>
      </c>
      <c r="P9" s="255">
        <v>4</v>
      </c>
    </row>
    <row r="10" spans="1:17" ht="15" customHeight="1" x14ac:dyDescent="0.15">
      <c r="A10" s="565" t="s">
        <v>327</v>
      </c>
      <c r="B10" s="51" t="s">
        <v>470</v>
      </c>
      <c r="C10" s="316">
        <v>21196</v>
      </c>
      <c r="D10" s="483">
        <v>1911</v>
      </c>
      <c r="E10" s="484">
        <v>59</v>
      </c>
      <c r="F10" s="485" t="s">
        <v>435</v>
      </c>
      <c r="G10" s="484">
        <v>60</v>
      </c>
      <c r="H10" s="484">
        <v>2787</v>
      </c>
      <c r="I10" s="484">
        <v>4136</v>
      </c>
      <c r="J10" s="483">
        <v>104</v>
      </c>
      <c r="K10" s="484">
        <v>1012</v>
      </c>
      <c r="L10" s="484">
        <v>4188</v>
      </c>
      <c r="M10" s="484">
        <v>584</v>
      </c>
      <c r="N10" s="484">
        <v>5585</v>
      </c>
      <c r="O10" s="484">
        <v>738</v>
      </c>
      <c r="P10" s="484">
        <v>32</v>
      </c>
    </row>
    <row r="11" spans="1:17" ht="15" customHeight="1" x14ac:dyDescent="0.15">
      <c r="A11" s="565"/>
      <c r="B11" s="473" t="s">
        <v>471</v>
      </c>
      <c r="C11" s="486">
        <v>16295</v>
      </c>
      <c r="D11" s="487">
        <v>93</v>
      </c>
      <c r="E11" s="319">
        <v>46</v>
      </c>
      <c r="F11" s="488" t="s">
        <v>435</v>
      </c>
      <c r="G11" s="319">
        <v>56</v>
      </c>
      <c r="H11" s="319">
        <v>2300</v>
      </c>
      <c r="I11" s="319">
        <v>3745</v>
      </c>
      <c r="J11" s="487">
        <v>104</v>
      </c>
      <c r="K11" s="319">
        <v>956</v>
      </c>
      <c r="L11" s="319">
        <v>2903</v>
      </c>
      <c r="M11" s="319">
        <v>542</v>
      </c>
      <c r="N11" s="319">
        <v>4786</v>
      </c>
      <c r="O11" s="319">
        <v>738</v>
      </c>
      <c r="P11" s="319">
        <v>26</v>
      </c>
    </row>
    <row r="12" spans="1:17" ht="15" customHeight="1" x14ac:dyDescent="0.15">
      <c r="A12" s="565"/>
      <c r="B12" s="478" t="s">
        <v>472</v>
      </c>
      <c r="C12" s="301">
        <v>3147</v>
      </c>
      <c r="D12" s="489">
        <v>1050</v>
      </c>
      <c r="E12" s="6">
        <v>9</v>
      </c>
      <c r="F12" s="490" t="s">
        <v>435</v>
      </c>
      <c r="G12" s="6">
        <v>4</v>
      </c>
      <c r="H12" s="6">
        <v>356</v>
      </c>
      <c r="I12" s="6">
        <v>293</v>
      </c>
      <c r="J12" s="491" t="s">
        <v>435</v>
      </c>
      <c r="K12" s="6">
        <v>41</v>
      </c>
      <c r="L12" s="6">
        <v>747</v>
      </c>
      <c r="M12" s="6">
        <v>35</v>
      </c>
      <c r="N12" s="6">
        <v>609</v>
      </c>
      <c r="O12" s="492" t="s">
        <v>435</v>
      </c>
      <c r="P12" s="6">
        <v>3</v>
      </c>
    </row>
    <row r="13" spans="1:17" ht="15" customHeight="1" x14ac:dyDescent="0.15">
      <c r="A13" s="565"/>
      <c r="B13" s="478" t="s">
        <v>473</v>
      </c>
      <c r="C13" s="301">
        <v>1752</v>
      </c>
      <c r="D13" s="489">
        <v>767</v>
      </c>
      <c r="E13" s="6">
        <v>4</v>
      </c>
      <c r="F13" s="490" t="s">
        <v>435</v>
      </c>
      <c r="G13" s="492" t="s">
        <v>435</v>
      </c>
      <c r="H13" s="6">
        <v>131</v>
      </c>
      <c r="I13" s="6">
        <v>98</v>
      </c>
      <c r="J13" s="491" t="s">
        <v>435</v>
      </c>
      <c r="K13" s="6">
        <v>15</v>
      </c>
      <c r="L13" s="6">
        <v>538</v>
      </c>
      <c r="M13" s="6">
        <v>7</v>
      </c>
      <c r="N13" s="6">
        <v>190</v>
      </c>
      <c r="O13" s="492" t="s">
        <v>435</v>
      </c>
      <c r="P13" s="6">
        <v>2</v>
      </c>
    </row>
    <row r="14" spans="1:17" ht="15" customHeight="1" x14ac:dyDescent="0.15">
      <c r="A14" s="565"/>
      <c r="B14" s="493" t="s">
        <v>474</v>
      </c>
      <c r="C14" s="494">
        <v>2</v>
      </c>
      <c r="D14" s="495">
        <v>1</v>
      </c>
      <c r="E14" s="496" t="s">
        <v>435</v>
      </c>
      <c r="F14" s="497" t="s">
        <v>435</v>
      </c>
      <c r="G14" s="496" t="s">
        <v>435</v>
      </c>
      <c r="H14" s="496" t="s">
        <v>435</v>
      </c>
      <c r="I14" s="496" t="s">
        <v>435</v>
      </c>
      <c r="J14" s="498" t="s">
        <v>435</v>
      </c>
      <c r="K14" s="496" t="s">
        <v>435</v>
      </c>
      <c r="L14" s="496" t="s">
        <v>435</v>
      </c>
      <c r="M14" s="496" t="s">
        <v>435</v>
      </c>
      <c r="N14" s="496" t="s">
        <v>435</v>
      </c>
      <c r="O14" s="496" t="s">
        <v>435</v>
      </c>
      <c r="P14" s="45">
        <v>1</v>
      </c>
    </row>
    <row r="15" spans="1:17" ht="15" customHeight="1" x14ac:dyDescent="0.15">
      <c r="A15" s="565" t="s">
        <v>328</v>
      </c>
      <c r="B15" s="51" t="s">
        <v>470</v>
      </c>
      <c r="C15" s="316">
        <v>19778</v>
      </c>
      <c r="D15" s="483">
        <v>1918</v>
      </c>
      <c r="E15" s="484">
        <v>53</v>
      </c>
      <c r="F15" s="485" t="s">
        <v>435</v>
      </c>
      <c r="G15" s="484">
        <v>15</v>
      </c>
      <c r="H15" s="484">
        <v>2182</v>
      </c>
      <c r="I15" s="484">
        <v>3536</v>
      </c>
      <c r="J15" s="483">
        <v>88</v>
      </c>
      <c r="K15" s="484">
        <v>757</v>
      </c>
      <c r="L15" s="484">
        <v>4091</v>
      </c>
      <c r="M15" s="484">
        <v>519</v>
      </c>
      <c r="N15" s="484">
        <v>5697</v>
      </c>
      <c r="O15" s="484">
        <v>782</v>
      </c>
      <c r="P15" s="484">
        <v>140</v>
      </c>
    </row>
    <row r="16" spans="1:17" ht="15" customHeight="1" x14ac:dyDescent="0.15">
      <c r="A16" s="565"/>
      <c r="B16" s="473" t="s">
        <v>471</v>
      </c>
      <c r="C16" s="486">
        <v>15233</v>
      </c>
      <c r="D16" s="487">
        <v>122</v>
      </c>
      <c r="E16" s="319">
        <v>41</v>
      </c>
      <c r="F16" s="488" t="s">
        <v>435</v>
      </c>
      <c r="G16" s="319">
        <v>14</v>
      </c>
      <c r="H16" s="319">
        <v>1783</v>
      </c>
      <c r="I16" s="319">
        <v>3246</v>
      </c>
      <c r="J16" s="487">
        <v>88</v>
      </c>
      <c r="K16" s="319">
        <v>723</v>
      </c>
      <c r="L16" s="319">
        <v>2937</v>
      </c>
      <c r="M16" s="319">
        <v>470</v>
      </c>
      <c r="N16" s="319">
        <v>4908</v>
      </c>
      <c r="O16" s="319">
        <v>782</v>
      </c>
      <c r="P16" s="319">
        <v>119</v>
      </c>
    </row>
    <row r="17" spans="1:17" ht="15" customHeight="1" x14ac:dyDescent="0.15">
      <c r="A17" s="565"/>
      <c r="B17" s="478" t="s">
        <v>472</v>
      </c>
      <c r="C17" s="301">
        <v>2881</v>
      </c>
      <c r="D17" s="489">
        <v>977</v>
      </c>
      <c r="E17" s="6">
        <v>8</v>
      </c>
      <c r="F17" s="490" t="s">
        <v>435</v>
      </c>
      <c r="G17" s="6">
        <v>1</v>
      </c>
      <c r="H17" s="6">
        <v>309</v>
      </c>
      <c r="I17" s="6">
        <v>216</v>
      </c>
      <c r="J17" s="491" t="s">
        <v>435</v>
      </c>
      <c r="K17" s="6">
        <v>27</v>
      </c>
      <c r="L17" s="6">
        <v>680</v>
      </c>
      <c r="M17" s="6">
        <v>41</v>
      </c>
      <c r="N17" s="6">
        <v>608</v>
      </c>
      <c r="O17" s="492" t="s">
        <v>435</v>
      </c>
      <c r="P17" s="6">
        <v>14</v>
      </c>
    </row>
    <row r="18" spans="1:17" ht="15" customHeight="1" x14ac:dyDescent="0.15">
      <c r="A18" s="565"/>
      <c r="B18" s="478" t="s">
        <v>473</v>
      </c>
      <c r="C18" s="301">
        <v>1662</v>
      </c>
      <c r="D18" s="489">
        <v>819</v>
      </c>
      <c r="E18" s="6">
        <v>4</v>
      </c>
      <c r="F18" s="490" t="s">
        <v>435</v>
      </c>
      <c r="G18" s="492" t="s">
        <v>435</v>
      </c>
      <c r="H18" s="6">
        <v>90</v>
      </c>
      <c r="I18" s="6">
        <v>74</v>
      </c>
      <c r="J18" s="491" t="s">
        <v>435</v>
      </c>
      <c r="K18" s="6">
        <v>7</v>
      </c>
      <c r="L18" s="6">
        <v>474</v>
      </c>
      <c r="M18" s="6">
        <v>8</v>
      </c>
      <c r="N18" s="6">
        <v>181</v>
      </c>
      <c r="O18" s="492" t="s">
        <v>435</v>
      </c>
      <c r="P18" s="6">
        <v>5</v>
      </c>
    </row>
    <row r="19" spans="1:17" ht="15" customHeight="1" x14ac:dyDescent="0.15">
      <c r="A19" s="565"/>
      <c r="B19" s="499" t="s">
        <v>474</v>
      </c>
      <c r="C19" s="500">
        <v>2</v>
      </c>
      <c r="D19" s="501" t="s">
        <v>435</v>
      </c>
      <c r="E19" s="502" t="s">
        <v>435</v>
      </c>
      <c r="F19" s="503" t="s">
        <v>435</v>
      </c>
      <c r="G19" s="502" t="s">
        <v>435</v>
      </c>
      <c r="H19" s="502" t="s">
        <v>435</v>
      </c>
      <c r="I19" s="502" t="s">
        <v>435</v>
      </c>
      <c r="J19" s="501" t="s">
        <v>435</v>
      </c>
      <c r="K19" s="502" t="s">
        <v>435</v>
      </c>
      <c r="L19" s="502" t="s">
        <v>435</v>
      </c>
      <c r="M19" s="502" t="s">
        <v>435</v>
      </c>
      <c r="N19" s="502" t="s">
        <v>435</v>
      </c>
      <c r="O19" s="502" t="s">
        <v>435</v>
      </c>
      <c r="P19" s="326">
        <v>2</v>
      </c>
    </row>
    <row r="20" spans="1:17" ht="15" customHeight="1" x14ac:dyDescent="0.15">
      <c r="A20" s="565" t="s">
        <v>329</v>
      </c>
      <c r="B20" s="51" t="s">
        <v>470</v>
      </c>
      <c r="C20" s="316">
        <v>18404</v>
      </c>
      <c r="D20" s="504">
        <v>1712</v>
      </c>
      <c r="E20" s="505">
        <v>78</v>
      </c>
      <c r="F20" s="506" t="s">
        <v>435</v>
      </c>
      <c r="G20" s="505">
        <v>6</v>
      </c>
      <c r="H20" s="505">
        <v>1810</v>
      </c>
      <c r="I20" s="505">
        <v>3079</v>
      </c>
      <c r="J20" s="504">
        <v>73</v>
      </c>
      <c r="K20" s="505">
        <v>805</v>
      </c>
      <c r="L20" s="505">
        <v>3753</v>
      </c>
      <c r="M20" s="505">
        <v>591</v>
      </c>
      <c r="N20" s="505">
        <v>5498</v>
      </c>
      <c r="O20" s="505">
        <v>789</v>
      </c>
      <c r="P20" s="505">
        <v>210</v>
      </c>
    </row>
    <row r="21" spans="1:17" ht="15" customHeight="1" x14ac:dyDescent="0.15">
      <c r="A21" s="565"/>
      <c r="B21" s="473" t="s">
        <v>471</v>
      </c>
      <c r="C21" s="486">
        <v>14629</v>
      </c>
      <c r="D21" s="354">
        <v>214</v>
      </c>
      <c r="E21" s="352">
        <v>75</v>
      </c>
      <c r="F21" s="374" t="s">
        <v>435</v>
      </c>
      <c r="G21" s="352">
        <v>6</v>
      </c>
      <c r="H21" s="352">
        <v>1521</v>
      </c>
      <c r="I21" s="352">
        <v>2905</v>
      </c>
      <c r="J21" s="354">
        <v>71</v>
      </c>
      <c r="K21" s="352">
        <v>773</v>
      </c>
      <c r="L21" s="352">
        <v>2833</v>
      </c>
      <c r="M21" s="352">
        <v>537</v>
      </c>
      <c r="N21" s="352">
        <v>4815</v>
      </c>
      <c r="O21" s="352">
        <v>789</v>
      </c>
      <c r="P21" s="352">
        <v>90</v>
      </c>
    </row>
    <row r="22" spans="1:17" ht="15" customHeight="1" x14ac:dyDescent="0.15">
      <c r="A22" s="565"/>
      <c r="B22" s="478" t="s">
        <v>472</v>
      </c>
      <c r="C22" s="301">
        <v>2431</v>
      </c>
      <c r="D22" s="359">
        <v>843</v>
      </c>
      <c r="E22" s="247">
        <v>3</v>
      </c>
      <c r="F22" s="375" t="s">
        <v>435</v>
      </c>
      <c r="G22" s="479" t="s">
        <v>435</v>
      </c>
      <c r="H22" s="247">
        <v>234</v>
      </c>
      <c r="I22" s="247">
        <v>138</v>
      </c>
      <c r="J22" s="376" t="s">
        <v>435</v>
      </c>
      <c r="K22" s="247">
        <v>26</v>
      </c>
      <c r="L22" s="247">
        <v>576</v>
      </c>
      <c r="M22" s="247">
        <v>45</v>
      </c>
      <c r="N22" s="247">
        <v>537</v>
      </c>
      <c r="O22" s="479" t="s">
        <v>435</v>
      </c>
      <c r="P22" s="247">
        <v>29</v>
      </c>
    </row>
    <row r="23" spans="1:17" ht="15" customHeight="1" x14ac:dyDescent="0.15">
      <c r="A23" s="565"/>
      <c r="B23" s="478" t="s">
        <v>473</v>
      </c>
      <c r="C23" s="301">
        <v>1253</v>
      </c>
      <c r="D23" s="359">
        <v>655</v>
      </c>
      <c r="E23" s="479" t="s">
        <v>435</v>
      </c>
      <c r="F23" s="375" t="s">
        <v>435</v>
      </c>
      <c r="G23" s="479" t="s">
        <v>435</v>
      </c>
      <c r="H23" s="247">
        <v>55</v>
      </c>
      <c r="I23" s="247">
        <v>36</v>
      </c>
      <c r="J23" s="376" t="s">
        <v>435</v>
      </c>
      <c r="K23" s="247">
        <v>6</v>
      </c>
      <c r="L23" s="247">
        <v>344</v>
      </c>
      <c r="M23" s="247">
        <v>9</v>
      </c>
      <c r="N23" s="247">
        <v>146</v>
      </c>
      <c r="O23" s="479" t="s">
        <v>435</v>
      </c>
      <c r="P23" s="247">
        <v>2</v>
      </c>
    </row>
    <row r="24" spans="1:17" ht="15" customHeight="1" x14ac:dyDescent="0.15">
      <c r="A24" s="565"/>
      <c r="B24" s="499" t="s">
        <v>474</v>
      </c>
      <c r="C24" s="500">
        <v>91</v>
      </c>
      <c r="D24" s="507" t="s">
        <v>435</v>
      </c>
      <c r="E24" s="508" t="s">
        <v>435</v>
      </c>
      <c r="F24" s="509" t="s">
        <v>435</v>
      </c>
      <c r="G24" s="508" t="s">
        <v>435</v>
      </c>
      <c r="H24" s="508" t="s">
        <v>435</v>
      </c>
      <c r="I24" s="508" t="s">
        <v>435</v>
      </c>
      <c r="J24" s="510">
        <v>2</v>
      </c>
      <c r="K24" s="508" t="s">
        <v>435</v>
      </c>
      <c r="L24" s="508" t="s">
        <v>435</v>
      </c>
      <c r="M24" s="508" t="s">
        <v>435</v>
      </c>
      <c r="N24" s="508" t="s">
        <v>435</v>
      </c>
      <c r="O24" s="508" t="s">
        <v>435</v>
      </c>
      <c r="P24" s="511">
        <v>89</v>
      </c>
    </row>
    <row r="25" spans="1:17" ht="15" customHeight="1" x14ac:dyDescent="0.15">
      <c r="A25" s="565" t="s">
        <v>330</v>
      </c>
      <c r="B25" s="51" t="s">
        <v>470</v>
      </c>
      <c r="C25" s="316">
        <v>18433</v>
      </c>
      <c r="D25" s="504">
        <v>1691</v>
      </c>
      <c r="E25" s="505">
        <v>88</v>
      </c>
      <c r="F25" s="506" t="s">
        <v>435</v>
      </c>
      <c r="G25" s="505">
        <v>6</v>
      </c>
      <c r="H25" s="505">
        <v>1902</v>
      </c>
      <c r="I25" s="505">
        <v>3175</v>
      </c>
      <c r="J25" s="504">
        <v>68</v>
      </c>
      <c r="K25" s="505">
        <v>669</v>
      </c>
      <c r="L25" s="505">
        <v>3414</v>
      </c>
      <c r="M25" s="505">
        <v>541</v>
      </c>
      <c r="N25" s="505">
        <v>5627</v>
      </c>
      <c r="O25" s="505">
        <v>808</v>
      </c>
      <c r="P25" s="505">
        <v>444</v>
      </c>
    </row>
    <row r="26" spans="1:17" ht="15" customHeight="1" x14ac:dyDescent="0.15">
      <c r="A26" s="565"/>
      <c r="B26" s="473" t="s">
        <v>471</v>
      </c>
      <c r="C26" s="486">
        <v>14550</v>
      </c>
      <c r="D26" s="354">
        <v>251</v>
      </c>
      <c r="E26" s="352">
        <v>74</v>
      </c>
      <c r="F26" s="374" t="s">
        <v>435</v>
      </c>
      <c r="G26" s="352">
        <v>4</v>
      </c>
      <c r="H26" s="352">
        <v>1567</v>
      </c>
      <c r="I26" s="352">
        <v>2958</v>
      </c>
      <c r="J26" s="354">
        <v>68</v>
      </c>
      <c r="K26" s="352">
        <v>629</v>
      </c>
      <c r="L26" s="352">
        <v>2656</v>
      </c>
      <c r="M26" s="352">
        <v>502</v>
      </c>
      <c r="N26" s="352">
        <v>4918</v>
      </c>
      <c r="O26" s="352">
        <v>808</v>
      </c>
      <c r="P26" s="352">
        <v>115</v>
      </c>
    </row>
    <row r="27" spans="1:17" ht="15" customHeight="1" x14ac:dyDescent="0.15">
      <c r="A27" s="565"/>
      <c r="B27" s="478" t="s">
        <v>472</v>
      </c>
      <c r="C27" s="301">
        <v>2306</v>
      </c>
      <c r="D27" s="359">
        <v>787</v>
      </c>
      <c r="E27" s="247">
        <v>8</v>
      </c>
      <c r="F27" s="375" t="s">
        <v>435</v>
      </c>
      <c r="G27" s="247">
        <v>1</v>
      </c>
      <c r="H27" s="247">
        <v>247</v>
      </c>
      <c r="I27" s="247">
        <v>157</v>
      </c>
      <c r="J27" s="376" t="s">
        <v>435</v>
      </c>
      <c r="K27" s="247">
        <v>28</v>
      </c>
      <c r="L27" s="247">
        <v>462</v>
      </c>
      <c r="M27" s="247">
        <v>31</v>
      </c>
      <c r="N27" s="247">
        <v>541</v>
      </c>
      <c r="O27" s="479" t="s">
        <v>435</v>
      </c>
      <c r="P27" s="247">
        <v>44</v>
      </c>
    </row>
    <row r="28" spans="1:17" ht="15" customHeight="1" x14ac:dyDescent="0.15">
      <c r="A28" s="565"/>
      <c r="B28" s="478" t="s">
        <v>473</v>
      </c>
      <c r="C28" s="301">
        <v>1190</v>
      </c>
      <c r="D28" s="359">
        <v>652</v>
      </c>
      <c r="E28" s="247">
        <v>5</v>
      </c>
      <c r="F28" s="375" t="s">
        <v>435</v>
      </c>
      <c r="G28" s="247">
        <v>1</v>
      </c>
      <c r="H28" s="247">
        <v>65</v>
      </c>
      <c r="I28" s="247">
        <v>42</v>
      </c>
      <c r="J28" s="376" t="s">
        <v>435</v>
      </c>
      <c r="K28" s="247">
        <v>5</v>
      </c>
      <c r="L28" s="247">
        <v>276</v>
      </c>
      <c r="M28" s="247">
        <v>6</v>
      </c>
      <c r="N28" s="247">
        <v>132</v>
      </c>
      <c r="O28" s="479" t="s">
        <v>435</v>
      </c>
      <c r="P28" s="247">
        <v>6</v>
      </c>
    </row>
    <row r="29" spans="1:17" ht="15" customHeight="1" x14ac:dyDescent="0.15">
      <c r="A29" s="565"/>
      <c r="B29" s="499" t="s">
        <v>474</v>
      </c>
      <c r="C29" s="500">
        <v>387</v>
      </c>
      <c r="D29" s="510">
        <v>1</v>
      </c>
      <c r="E29" s="511">
        <v>1</v>
      </c>
      <c r="F29" s="509" t="s">
        <v>435</v>
      </c>
      <c r="G29" s="508" t="s">
        <v>435</v>
      </c>
      <c r="H29" s="511">
        <v>23</v>
      </c>
      <c r="I29" s="511">
        <v>18</v>
      </c>
      <c r="J29" s="507" t="s">
        <v>435</v>
      </c>
      <c r="K29" s="511">
        <v>7</v>
      </c>
      <c r="L29" s="511">
        <v>20</v>
      </c>
      <c r="M29" s="511">
        <v>2</v>
      </c>
      <c r="N29" s="511">
        <v>36</v>
      </c>
      <c r="O29" s="508" t="s">
        <v>435</v>
      </c>
      <c r="P29" s="511">
        <v>279</v>
      </c>
    </row>
    <row r="30" spans="1:17" ht="15" customHeight="1" x14ac:dyDescent="0.15">
      <c r="A30" s="569" t="s">
        <v>376</v>
      </c>
      <c r="B30" s="373" t="s">
        <v>470</v>
      </c>
      <c r="C30" s="500">
        <f>SUM(C31:C34)</f>
        <v>17274</v>
      </c>
      <c r="D30" s="510">
        <f>SUM(D31:D34)</f>
        <v>1419</v>
      </c>
      <c r="E30" s="511">
        <f t="shared" ref="E30:P30" si="0">SUM(E31:E34)</f>
        <v>101</v>
      </c>
      <c r="F30" s="509" t="s">
        <v>316</v>
      </c>
      <c r="G30" s="511">
        <f t="shared" si="0"/>
        <v>6</v>
      </c>
      <c r="H30" s="511">
        <f t="shared" si="0"/>
        <v>1789</v>
      </c>
      <c r="I30" s="511">
        <f t="shared" si="0"/>
        <v>3088</v>
      </c>
      <c r="J30" s="510">
        <f t="shared" si="0"/>
        <v>86</v>
      </c>
      <c r="K30" s="511">
        <f t="shared" si="0"/>
        <v>616</v>
      </c>
      <c r="L30" s="511">
        <f t="shared" si="0"/>
        <v>3056</v>
      </c>
      <c r="M30" s="511">
        <f t="shared" si="0"/>
        <v>478</v>
      </c>
      <c r="N30" s="511">
        <f t="shared" si="0"/>
        <v>5491</v>
      </c>
      <c r="O30" s="511">
        <f t="shared" si="0"/>
        <v>791</v>
      </c>
      <c r="P30" s="511">
        <f t="shared" si="0"/>
        <v>353</v>
      </c>
      <c r="Q30" s="190"/>
    </row>
    <row r="31" spans="1:17" ht="15" customHeight="1" x14ac:dyDescent="0.15">
      <c r="A31" s="624"/>
      <c r="B31" s="473" t="s">
        <v>475</v>
      </c>
      <c r="C31" s="486">
        <v>14006</v>
      </c>
      <c r="D31" s="354">
        <v>273</v>
      </c>
      <c r="E31" s="352">
        <v>89</v>
      </c>
      <c r="F31" s="374" t="s">
        <v>435</v>
      </c>
      <c r="G31" s="352">
        <v>5</v>
      </c>
      <c r="H31" s="352">
        <v>1484</v>
      </c>
      <c r="I31" s="352">
        <v>2891</v>
      </c>
      <c r="J31" s="354">
        <v>85</v>
      </c>
      <c r="K31" s="352">
        <v>576</v>
      </c>
      <c r="L31" s="352">
        <v>2454</v>
      </c>
      <c r="M31" s="352">
        <v>430</v>
      </c>
      <c r="N31" s="352">
        <v>4814</v>
      </c>
      <c r="O31" s="352">
        <v>791</v>
      </c>
      <c r="P31" s="352">
        <v>114</v>
      </c>
      <c r="Q31" s="190"/>
    </row>
    <row r="32" spans="1:17" ht="15" customHeight="1" x14ac:dyDescent="0.15">
      <c r="A32" s="624"/>
      <c r="B32" s="478" t="s">
        <v>472</v>
      </c>
      <c r="C32" s="301">
        <v>2029</v>
      </c>
      <c r="D32" s="359">
        <v>634</v>
      </c>
      <c r="E32" s="247">
        <v>8</v>
      </c>
      <c r="F32" s="375" t="s">
        <v>435</v>
      </c>
      <c r="G32" s="247">
        <v>1</v>
      </c>
      <c r="H32" s="247">
        <v>225</v>
      </c>
      <c r="I32" s="247">
        <v>145</v>
      </c>
      <c r="J32" s="376" t="s">
        <v>435</v>
      </c>
      <c r="K32" s="247">
        <v>31</v>
      </c>
      <c r="L32" s="247">
        <v>374</v>
      </c>
      <c r="M32" s="247">
        <v>33</v>
      </c>
      <c r="N32" s="247">
        <v>523</v>
      </c>
      <c r="O32" s="479" t="s">
        <v>435</v>
      </c>
      <c r="P32" s="247">
        <v>55</v>
      </c>
      <c r="Q32" s="190"/>
    </row>
    <row r="33" spans="1:17" ht="15" customHeight="1" x14ac:dyDescent="0.15">
      <c r="A33" s="624"/>
      <c r="B33" s="478" t="s">
        <v>473</v>
      </c>
      <c r="C33" s="301">
        <v>957</v>
      </c>
      <c r="D33" s="359">
        <v>507</v>
      </c>
      <c r="E33" s="247">
        <v>3</v>
      </c>
      <c r="F33" s="375" t="s">
        <v>435</v>
      </c>
      <c r="G33" s="479" t="s">
        <v>435</v>
      </c>
      <c r="H33" s="247">
        <v>64</v>
      </c>
      <c r="I33" s="247">
        <v>30</v>
      </c>
      <c r="J33" s="376" t="s">
        <v>435</v>
      </c>
      <c r="K33" s="247">
        <v>1</v>
      </c>
      <c r="L33" s="247">
        <v>202</v>
      </c>
      <c r="M33" s="247">
        <v>11</v>
      </c>
      <c r="N33" s="247">
        <v>113</v>
      </c>
      <c r="O33" s="479" t="s">
        <v>435</v>
      </c>
      <c r="P33" s="247">
        <v>26</v>
      </c>
      <c r="Q33" s="190"/>
    </row>
    <row r="34" spans="1:17" ht="15" customHeight="1" x14ac:dyDescent="0.15">
      <c r="A34" s="624"/>
      <c r="B34" s="373" t="s">
        <v>474</v>
      </c>
      <c r="C34" s="500">
        <v>282</v>
      </c>
      <c r="D34" s="510">
        <v>5</v>
      </c>
      <c r="E34" s="511">
        <v>1</v>
      </c>
      <c r="F34" s="509" t="s">
        <v>435</v>
      </c>
      <c r="G34" s="508" t="s">
        <v>435</v>
      </c>
      <c r="H34" s="511">
        <v>16</v>
      </c>
      <c r="I34" s="511">
        <v>22</v>
      </c>
      <c r="J34" s="510">
        <v>1</v>
      </c>
      <c r="K34" s="511">
        <v>8</v>
      </c>
      <c r="L34" s="511">
        <v>26</v>
      </c>
      <c r="M34" s="511">
        <v>4</v>
      </c>
      <c r="N34" s="511">
        <v>41</v>
      </c>
      <c r="O34" s="508" t="s">
        <v>435</v>
      </c>
      <c r="P34" s="511">
        <v>158</v>
      </c>
      <c r="Q34" s="190"/>
    </row>
    <row r="35" spans="1:17" ht="15" customHeight="1" x14ac:dyDescent="0.15"/>
    <row r="36" spans="1:17" ht="15" customHeight="1" x14ac:dyDescent="0.15"/>
    <row r="37" spans="1:17" ht="15" customHeight="1" x14ac:dyDescent="0.15"/>
    <row r="38" spans="1:17" ht="15" customHeight="1" x14ac:dyDescent="0.15"/>
    <row r="39" spans="1:17" ht="15" customHeight="1" x14ac:dyDescent="0.15"/>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row r="48" spans="1:17" ht="15" customHeight="1" x14ac:dyDescent="0.15"/>
    <row r="49" spans="1:17" ht="15" customHeight="1" x14ac:dyDescent="0.15"/>
    <row r="50" spans="1:17" ht="12.75" customHeight="1" x14ac:dyDescent="0.15"/>
    <row r="51" spans="1:17" ht="15" customHeight="1" x14ac:dyDescent="0.15"/>
    <row r="52" spans="1:17" ht="15" customHeight="1" x14ac:dyDescent="0.15"/>
    <row r="53" spans="1:17" ht="15" customHeight="1" x14ac:dyDescent="0.15">
      <c r="A53" s="645"/>
      <c r="B53" s="645"/>
      <c r="C53" s="645"/>
      <c r="D53" s="645"/>
      <c r="E53" s="645"/>
      <c r="F53" s="645"/>
      <c r="G53" s="645"/>
      <c r="H53" s="645"/>
      <c r="I53" s="645"/>
      <c r="J53" s="645"/>
      <c r="K53" s="645"/>
      <c r="L53" s="645"/>
      <c r="M53" s="645"/>
      <c r="N53" s="645"/>
      <c r="O53" s="645"/>
      <c r="P53" s="645"/>
      <c r="Q53" s="645"/>
    </row>
    <row r="54" spans="1:17" ht="12" customHeight="1" x14ac:dyDescent="0.15">
      <c r="B54" s="512"/>
      <c r="C54" s="646" t="s">
        <v>476</v>
      </c>
      <c r="D54" s="646"/>
      <c r="E54" s="646"/>
      <c r="F54" s="646" t="s">
        <v>477</v>
      </c>
      <c r="G54" s="646"/>
      <c r="H54" s="646"/>
      <c r="I54" s="646" t="s">
        <v>478</v>
      </c>
      <c r="J54" s="646"/>
      <c r="K54" s="646"/>
    </row>
    <row r="55" spans="1:17" x14ac:dyDescent="0.15">
      <c r="B55" s="512"/>
      <c r="C55" s="512" t="s">
        <v>479</v>
      </c>
      <c r="D55" s="512" t="s">
        <v>480</v>
      </c>
      <c r="E55" s="512" t="s">
        <v>473</v>
      </c>
      <c r="F55" s="512" t="s">
        <v>479</v>
      </c>
      <c r="G55" s="512" t="s">
        <v>480</v>
      </c>
      <c r="H55" s="512" t="s">
        <v>473</v>
      </c>
      <c r="I55" s="512" t="s">
        <v>479</v>
      </c>
      <c r="J55" s="512" t="s">
        <v>480</v>
      </c>
      <c r="K55" s="512" t="s">
        <v>473</v>
      </c>
      <c r="M55" s="512" t="s">
        <v>479</v>
      </c>
      <c r="N55" s="512" t="s">
        <v>480</v>
      </c>
      <c r="O55" s="512" t="s">
        <v>473</v>
      </c>
      <c r="P55" s="513" t="s">
        <v>14</v>
      </c>
    </row>
    <row r="56" spans="1:17" x14ac:dyDescent="0.15">
      <c r="B56" s="513" t="s">
        <v>481</v>
      </c>
      <c r="C56" s="514">
        <v>87</v>
      </c>
      <c r="D56" s="514">
        <v>1299</v>
      </c>
      <c r="E56" s="514">
        <v>1059</v>
      </c>
      <c r="F56" s="514">
        <v>5940</v>
      </c>
      <c r="G56" s="514">
        <v>643</v>
      </c>
      <c r="H56" s="514">
        <v>221</v>
      </c>
      <c r="I56" s="514">
        <v>9871</v>
      </c>
      <c r="J56" s="514">
        <v>1505</v>
      </c>
      <c r="K56" s="514">
        <v>892</v>
      </c>
      <c r="M56" s="514">
        <v>14964</v>
      </c>
      <c r="N56" s="514">
        <v>4381</v>
      </c>
      <c r="O56" s="514">
        <v>2172</v>
      </c>
      <c r="P56" s="514">
        <v>21517</v>
      </c>
    </row>
    <row r="57" spans="1:17" x14ac:dyDescent="0.15">
      <c r="B57" s="513">
        <v>12</v>
      </c>
      <c r="C57" s="514">
        <v>139</v>
      </c>
      <c r="D57" s="514">
        <v>1059</v>
      </c>
      <c r="E57" s="514">
        <v>771</v>
      </c>
      <c r="F57" s="514">
        <v>6101</v>
      </c>
      <c r="G57" s="514">
        <v>653</v>
      </c>
      <c r="H57" s="514">
        <v>229</v>
      </c>
      <c r="I57" s="514">
        <v>10029</v>
      </c>
      <c r="J57" s="514">
        <v>1432</v>
      </c>
      <c r="K57" s="514">
        <v>750</v>
      </c>
      <c r="M57" s="514">
        <v>16269</v>
      </c>
      <c r="N57" s="514">
        <v>2926</v>
      </c>
      <c r="O57" s="514">
        <v>1750</v>
      </c>
      <c r="P57" s="514">
        <v>20945</v>
      </c>
    </row>
    <row r="58" spans="1:17" x14ac:dyDescent="0.15">
      <c r="B58" s="513">
        <v>17</v>
      </c>
      <c r="C58" s="514">
        <v>163</v>
      </c>
      <c r="D58" s="514">
        <v>985</v>
      </c>
      <c r="E58" s="514">
        <v>823</v>
      </c>
      <c r="F58" s="514">
        <v>5043</v>
      </c>
      <c r="G58" s="514">
        <v>526</v>
      </c>
      <c r="H58" s="514">
        <v>164</v>
      </c>
      <c r="I58" s="514">
        <v>9908</v>
      </c>
      <c r="J58" s="514">
        <v>1356</v>
      </c>
      <c r="K58" s="514">
        <v>670</v>
      </c>
      <c r="M58" s="514">
        <v>15217</v>
      </c>
      <c r="N58" s="514">
        <v>2764</v>
      </c>
      <c r="O58" s="514">
        <v>1657</v>
      </c>
      <c r="P58" s="514">
        <v>19638</v>
      </c>
    </row>
    <row r="59" spans="1:17" x14ac:dyDescent="0.15">
      <c r="B59" s="513">
        <v>22</v>
      </c>
      <c r="C59" s="512">
        <v>289</v>
      </c>
      <c r="D59" s="514">
        <v>846</v>
      </c>
      <c r="E59" s="514">
        <v>655</v>
      </c>
      <c r="F59" s="514">
        <v>4432</v>
      </c>
      <c r="G59" s="514">
        <v>372</v>
      </c>
      <c r="H59" s="514">
        <v>91</v>
      </c>
      <c r="I59" s="514">
        <v>9818</v>
      </c>
      <c r="J59" s="514">
        <v>1184</v>
      </c>
      <c r="K59" s="514">
        <v>505</v>
      </c>
      <c r="M59" s="514">
        <f t="shared" ref="M59:O60" si="1">C59+F59+I59</f>
        <v>14539</v>
      </c>
      <c r="N59" s="514">
        <f t="shared" si="1"/>
        <v>2402</v>
      </c>
      <c r="O59" s="514">
        <f t="shared" si="1"/>
        <v>1251</v>
      </c>
      <c r="P59" s="514">
        <f>SUM(M59:O59)</f>
        <v>18192</v>
      </c>
    </row>
    <row r="60" spans="1:17" x14ac:dyDescent="0.15">
      <c r="B60" s="513">
        <v>27</v>
      </c>
      <c r="C60" s="512">
        <v>325</v>
      </c>
      <c r="D60" s="514">
        <v>795</v>
      </c>
      <c r="E60" s="514">
        <v>657</v>
      </c>
      <c r="F60" s="514">
        <v>4529</v>
      </c>
      <c r="G60" s="514">
        <v>405</v>
      </c>
      <c r="H60" s="514">
        <v>108</v>
      </c>
      <c r="I60" s="514">
        <v>9581</v>
      </c>
      <c r="J60" s="514">
        <v>1062</v>
      </c>
      <c r="K60" s="514">
        <v>419</v>
      </c>
      <c r="M60" s="514">
        <f t="shared" si="1"/>
        <v>14435</v>
      </c>
      <c r="N60" s="514">
        <f t="shared" si="1"/>
        <v>2262</v>
      </c>
      <c r="O60" s="514">
        <f t="shared" si="1"/>
        <v>1184</v>
      </c>
      <c r="P60" s="514">
        <f>SUM(M60:O60)</f>
        <v>17881</v>
      </c>
    </row>
    <row r="61" spans="1:17" x14ac:dyDescent="0.15">
      <c r="B61" s="513" t="s">
        <v>441</v>
      </c>
      <c r="C61" s="514">
        <f>SUM(D31:F31)</f>
        <v>362</v>
      </c>
      <c r="D61" s="514">
        <f>SUM(D32:F32)</f>
        <v>642</v>
      </c>
      <c r="E61" s="514">
        <f>SUM(D33:F33)</f>
        <v>510</v>
      </c>
      <c r="F61" s="514">
        <f>SUM(G31:I31)</f>
        <v>4380</v>
      </c>
      <c r="G61" s="514">
        <f>SUM(G32:I32)</f>
        <v>371</v>
      </c>
      <c r="H61" s="514">
        <f>SUM(G33:I33)</f>
        <v>94</v>
      </c>
      <c r="I61" s="514">
        <f>SUM(J31:O31)</f>
        <v>9150</v>
      </c>
      <c r="J61" s="514">
        <f>SUM(J32:P32)</f>
        <v>1016</v>
      </c>
      <c r="K61" s="514">
        <f>SUM(J33:P33)</f>
        <v>353</v>
      </c>
      <c r="M61" s="514">
        <f>SUM(C61,F61,I61)</f>
        <v>13892</v>
      </c>
      <c r="N61" s="514">
        <f>SUM(D61,G61,J61)</f>
        <v>2029</v>
      </c>
      <c r="O61" s="514">
        <f>SUM(E61,H61,K61)</f>
        <v>957</v>
      </c>
      <c r="P61" s="514">
        <v>21565</v>
      </c>
    </row>
  </sheetData>
  <sheetProtection algorithmName="SHA-512" hashValue="AIci4EAzgGCgMQHg5uLBapYFx5d03SpJoH3zCL6sWaI7p7vRHVM4B63eBooVzxdCAEYpu71Un1N10pALFJ0EyA==" saltValue="3vA+N2EfoJZFKwd1KnspEQ==" spinCount="100000" sheet="1" objects="1" scenarios="1"/>
  <mergeCells count="19">
    <mergeCell ref="A25:A29"/>
    <mergeCell ref="A30:A34"/>
    <mergeCell ref="A3:A4"/>
    <mergeCell ref="B3:B4"/>
    <mergeCell ref="C3:C4"/>
    <mergeCell ref="A1:Q1"/>
    <mergeCell ref="A5:A9"/>
    <mergeCell ref="A10:A14"/>
    <mergeCell ref="A15:A19"/>
    <mergeCell ref="A20:A24"/>
    <mergeCell ref="D3:F3"/>
    <mergeCell ref="G3:H3"/>
    <mergeCell ref="J3:O3"/>
    <mergeCell ref="P3:P4"/>
    <mergeCell ref="A53:H53"/>
    <mergeCell ref="I53:Q53"/>
    <mergeCell ref="C54:E54"/>
    <mergeCell ref="F54:H54"/>
    <mergeCell ref="I54:K54"/>
  </mergeCells>
  <phoneticPr fontId="2"/>
  <pageMargins left="0.78740157480314965" right="0.98425196850393704" top="0.78740157480314965" bottom="0.29761904761904762" header="0.51181102362204722" footer="0.11811023622047245"/>
  <pageSetup paperSize="9" orientation="portrait" horizontalDpi="300" verticalDpi="300" r:id="rId1"/>
  <headerFooter alignWithMargins="0">
    <oddHeader>&amp;R&amp;"ＭＳ Ｐ明朝,標準"人口</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4A61D-DC8F-4AB4-ABD2-6177DF3CEED4}">
  <dimension ref="A1:L16"/>
  <sheetViews>
    <sheetView zoomScaleNormal="100" zoomScaleSheetLayoutView="100" zoomScalePageLayoutView="85" workbookViewId="0">
      <selection activeCell="E19" sqref="E19"/>
    </sheetView>
  </sheetViews>
  <sheetFormatPr defaultRowHeight="13.5" x14ac:dyDescent="0.15"/>
  <cols>
    <col min="1" max="1" width="7.625" style="541" customWidth="1"/>
    <col min="2" max="2" width="7.625" style="1" customWidth="1"/>
    <col min="3" max="11" width="6.625" style="1" customWidth="1"/>
    <col min="12" max="12" width="6.875" style="1" customWidth="1"/>
    <col min="13" max="16384" width="9" style="1"/>
  </cols>
  <sheetData>
    <row r="1" spans="1:12" ht="17.25" customHeight="1" x14ac:dyDescent="0.15">
      <c r="A1" s="574" t="s">
        <v>483</v>
      </c>
      <c r="B1" s="574"/>
      <c r="C1" s="574"/>
      <c r="D1" s="574"/>
      <c r="E1" s="574"/>
      <c r="F1" s="574"/>
      <c r="G1" s="574"/>
      <c r="H1" s="574"/>
      <c r="I1" s="574"/>
      <c r="J1" s="574"/>
      <c r="K1" s="574"/>
      <c r="L1" s="574"/>
    </row>
    <row r="2" spans="1:12" ht="17.25" customHeight="1" x14ac:dyDescent="0.15">
      <c r="A2" s="684" t="s">
        <v>484</v>
      </c>
      <c r="B2" s="684"/>
      <c r="C2" s="684"/>
      <c r="D2" s="684"/>
      <c r="E2" s="684"/>
      <c r="F2" s="684"/>
      <c r="G2" s="684"/>
      <c r="H2" s="684"/>
      <c r="I2" s="684"/>
      <c r="J2" s="684"/>
      <c r="K2" s="684"/>
      <c r="L2" s="684"/>
    </row>
    <row r="3" spans="1:12" ht="25.5" customHeight="1" x14ac:dyDescent="0.15">
      <c r="A3" s="685" t="s">
        <v>368</v>
      </c>
      <c r="B3" s="686"/>
      <c r="C3" s="679" t="s">
        <v>353</v>
      </c>
      <c r="D3" s="681"/>
      <c r="E3" s="515" t="s">
        <v>485</v>
      </c>
      <c r="F3" s="515" t="s">
        <v>486</v>
      </c>
      <c r="G3" s="515" t="s">
        <v>487</v>
      </c>
      <c r="H3" s="515" t="s">
        <v>488</v>
      </c>
      <c r="I3" s="471" t="s">
        <v>489</v>
      </c>
      <c r="J3" s="515" t="s">
        <v>490</v>
      </c>
      <c r="K3" s="168"/>
    </row>
    <row r="4" spans="1:12" ht="15.75" customHeight="1" x14ac:dyDescent="0.15">
      <c r="A4" s="673" t="s">
        <v>323</v>
      </c>
      <c r="B4" s="674"/>
      <c r="C4" s="687">
        <v>11113</v>
      </c>
      <c r="D4" s="688"/>
      <c r="E4" s="328">
        <v>8575</v>
      </c>
      <c r="F4" s="328">
        <v>1859</v>
      </c>
      <c r="G4" s="328">
        <v>631</v>
      </c>
      <c r="H4" s="328">
        <v>42</v>
      </c>
      <c r="I4" s="516" t="s">
        <v>491</v>
      </c>
      <c r="J4" s="328">
        <v>6</v>
      </c>
    </row>
    <row r="5" spans="1:12" customFormat="1" ht="8.4499999999999993" customHeight="1" x14ac:dyDescent="0.15">
      <c r="A5" s="670"/>
      <c r="B5" s="670"/>
      <c r="C5" s="670"/>
      <c r="D5" s="670"/>
      <c r="E5" s="670"/>
      <c r="F5" s="670"/>
      <c r="G5" s="670"/>
      <c r="H5" s="670"/>
      <c r="I5" s="670"/>
      <c r="J5" s="670"/>
      <c r="K5" s="670"/>
      <c r="L5" s="670"/>
    </row>
    <row r="6" spans="1:12" ht="15" customHeight="1" x14ac:dyDescent="0.15">
      <c r="A6" s="671" t="s">
        <v>368</v>
      </c>
      <c r="B6" s="672"/>
      <c r="C6" s="675" t="s">
        <v>353</v>
      </c>
      <c r="D6" s="676"/>
      <c r="E6" s="679" t="s">
        <v>492</v>
      </c>
      <c r="F6" s="680"/>
      <c r="G6" s="680"/>
      <c r="H6" s="681"/>
      <c r="I6" s="682" t="s">
        <v>493</v>
      </c>
      <c r="J6" s="682" t="s">
        <v>494</v>
      </c>
    </row>
    <row r="7" spans="1:12" ht="15" customHeight="1" x14ac:dyDescent="0.15">
      <c r="A7" s="673"/>
      <c r="B7" s="674"/>
      <c r="C7" s="677"/>
      <c r="D7" s="678"/>
      <c r="E7" s="515" t="s">
        <v>485</v>
      </c>
      <c r="F7" s="515" t="s">
        <v>486</v>
      </c>
      <c r="G7" s="515" t="s">
        <v>487</v>
      </c>
      <c r="H7" s="515" t="s">
        <v>488</v>
      </c>
      <c r="I7" s="683"/>
      <c r="J7" s="683"/>
    </row>
    <row r="8" spans="1:12" ht="15.75" customHeight="1" x14ac:dyDescent="0.15">
      <c r="A8" s="666" t="s">
        <v>324</v>
      </c>
      <c r="B8" s="667"/>
      <c r="C8" s="668">
        <v>11627</v>
      </c>
      <c r="D8" s="669"/>
      <c r="E8" s="435">
        <v>8831</v>
      </c>
      <c r="F8" s="435">
        <v>1910</v>
      </c>
      <c r="G8" s="435">
        <v>561</v>
      </c>
      <c r="H8" s="435">
        <v>62</v>
      </c>
      <c r="I8" s="435">
        <v>263</v>
      </c>
      <c r="J8" s="517" t="s">
        <v>308</v>
      </c>
    </row>
    <row r="9" spans="1:12" ht="15.75" customHeight="1" x14ac:dyDescent="0.15">
      <c r="A9" s="658" t="s">
        <v>384</v>
      </c>
      <c r="B9" s="659"/>
      <c r="C9" s="660">
        <v>12156</v>
      </c>
      <c r="D9" s="661"/>
      <c r="E9" s="7">
        <v>9091</v>
      </c>
      <c r="F9" s="7">
        <v>2174</v>
      </c>
      <c r="G9" s="7">
        <v>618</v>
      </c>
      <c r="H9" s="7">
        <v>104</v>
      </c>
      <c r="I9" s="7">
        <v>169</v>
      </c>
      <c r="J9" s="7">
        <v>21</v>
      </c>
    </row>
    <row r="10" spans="1:12" ht="15.75" customHeight="1" x14ac:dyDescent="0.15">
      <c r="A10" s="658" t="s">
        <v>372</v>
      </c>
      <c r="B10" s="659"/>
      <c r="C10" s="660">
        <v>12634</v>
      </c>
      <c r="D10" s="661"/>
      <c r="E10" s="7">
        <v>9254</v>
      </c>
      <c r="F10" s="7">
        <v>2540</v>
      </c>
      <c r="G10" s="7">
        <v>534</v>
      </c>
      <c r="H10" s="7">
        <v>103</v>
      </c>
      <c r="I10" s="7">
        <v>203</v>
      </c>
      <c r="J10" s="7">
        <v>16</v>
      </c>
    </row>
    <row r="11" spans="1:12" ht="15.75" customHeight="1" x14ac:dyDescent="0.15">
      <c r="A11" s="658" t="s">
        <v>327</v>
      </c>
      <c r="B11" s="659"/>
      <c r="C11" s="660">
        <v>13001</v>
      </c>
      <c r="D11" s="661"/>
      <c r="E11" s="7">
        <v>9426</v>
      </c>
      <c r="F11" s="7">
        <v>2632</v>
      </c>
      <c r="G11" s="7">
        <v>561</v>
      </c>
      <c r="H11" s="7">
        <v>165</v>
      </c>
      <c r="I11" s="7">
        <v>217</v>
      </c>
      <c r="J11" s="518" t="s">
        <v>491</v>
      </c>
    </row>
    <row r="12" spans="1:12" ht="15.75" customHeight="1" x14ac:dyDescent="0.15">
      <c r="A12" s="662" t="s">
        <v>328</v>
      </c>
      <c r="B12" s="663"/>
      <c r="C12" s="664">
        <v>12913</v>
      </c>
      <c r="D12" s="665"/>
      <c r="E12" s="322">
        <v>9505</v>
      </c>
      <c r="F12" s="322">
        <v>2604</v>
      </c>
      <c r="G12" s="322">
        <v>484</v>
      </c>
      <c r="H12" s="322">
        <v>74</v>
      </c>
      <c r="I12" s="322">
        <v>246</v>
      </c>
      <c r="J12" s="519" t="s">
        <v>491</v>
      </c>
    </row>
    <row r="13" spans="1:12" ht="15.75" customHeight="1" x14ac:dyDescent="0.15">
      <c r="A13" s="650" t="s">
        <v>329</v>
      </c>
      <c r="B13" s="651"/>
      <c r="C13" s="652">
        <v>12958</v>
      </c>
      <c r="D13" s="653"/>
      <c r="E13" s="462">
        <v>9413</v>
      </c>
      <c r="F13" s="462">
        <v>2732</v>
      </c>
      <c r="G13" s="462">
        <v>446</v>
      </c>
      <c r="H13" s="462">
        <v>60</v>
      </c>
      <c r="I13" s="462">
        <v>307</v>
      </c>
      <c r="J13" s="520" t="s">
        <v>491</v>
      </c>
    </row>
    <row r="14" spans="1:12" ht="15.75" customHeight="1" x14ac:dyDescent="0.15">
      <c r="A14" s="650" t="s">
        <v>330</v>
      </c>
      <c r="B14" s="651"/>
      <c r="C14" s="652">
        <v>12878</v>
      </c>
      <c r="D14" s="653"/>
      <c r="E14" s="462">
        <v>9272</v>
      </c>
      <c r="F14" s="462">
        <v>2854</v>
      </c>
      <c r="G14" s="462">
        <v>424</v>
      </c>
      <c r="H14" s="462">
        <v>57</v>
      </c>
      <c r="I14" s="462">
        <v>270</v>
      </c>
      <c r="J14" s="462">
        <v>1</v>
      </c>
    </row>
    <row r="15" spans="1:12" ht="15.75" customHeight="1" x14ac:dyDescent="0.15">
      <c r="A15" s="654" t="s">
        <v>376</v>
      </c>
      <c r="B15" s="655"/>
      <c r="C15" s="656">
        <v>12782</v>
      </c>
      <c r="D15" s="657"/>
      <c r="E15" s="327">
        <v>9135</v>
      </c>
      <c r="F15" s="327">
        <v>2829</v>
      </c>
      <c r="G15" s="327">
        <v>482</v>
      </c>
      <c r="H15" s="327">
        <v>95</v>
      </c>
      <c r="I15" s="327">
        <v>241</v>
      </c>
      <c r="J15" s="521" t="s">
        <v>491</v>
      </c>
    </row>
    <row r="16" spans="1:12" ht="24" customHeight="1" x14ac:dyDescent="0.15">
      <c r="A16" s="334"/>
      <c r="B16" s="334"/>
      <c r="C16" s="522"/>
      <c r="D16" s="522"/>
      <c r="E16" s="523"/>
      <c r="F16" s="523"/>
      <c r="G16" s="523"/>
      <c r="H16" s="523"/>
      <c r="I16" s="523"/>
      <c r="J16" s="524" t="s">
        <v>495</v>
      </c>
    </row>
  </sheetData>
  <sheetProtection algorithmName="SHA-512" hashValue="xN18Cod2zQUvGTV69NvBTD/4D/YMVM4YalFXKKj9FkYfyJkZQQQOySo9NYf3wHq7pLSEhMgIv0B+P1fYDM8afA==" saltValue="Ep/AlyYQ4dcevJpfkNGOkQ==" spinCount="100000" sheet="1" objects="1" scenarios="1"/>
  <mergeCells count="28">
    <mergeCell ref="A1:L1"/>
    <mergeCell ref="A2:L2"/>
    <mergeCell ref="A3:B3"/>
    <mergeCell ref="C3:D3"/>
    <mergeCell ref="A4:B4"/>
    <mergeCell ref="C4:D4"/>
    <mergeCell ref="A5:L5"/>
    <mergeCell ref="A6:B7"/>
    <mergeCell ref="C6:D7"/>
    <mergeCell ref="E6:H6"/>
    <mergeCell ref="I6:I7"/>
    <mergeCell ref="J6:J7"/>
    <mergeCell ref="A8:B8"/>
    <mergeCell ref="C8:D8"/>
    <mergeCell ref="A9:B9"/>
    <mergeCell ref="C9:D9"/>
    <mergeCell ref="A10:B10"/>
    <mergeCell ref="C10:D10"/>
    <mergeCell ref="A14:B14"/>
    <mergeCell ref="C14:D14"/>
    <mergeCell ref="A15:B15"/>
    <mergeCell ref="C15:D15"/>
    <mergeCell ref="A11:B11"/>
    <mergeCell ref="C11:D11"/>
    <mergeCell ref="A12:B12"/>
    <mergeCell ref="C12:D12"/>
    <mergeCell ref="A13:B13"/>
    <mergeCell ref="C13:D13"/>
  </mergeCells>
  <phoneticPr fontId="2"/>
  <pageMargins left="0.98425196850393704" right="0.78740157480314965" top="0.78740157480314965" bottom="0.59055118110236227" header="0.51181102362204722" footer="0.11811023622047245"/>
  <pageSetup paperSize="9" orientation="portrait" horizontalDpi="300" verticalDpi="300" r:id="rId1"/>
  <headerFooter alignWithMargins="0">
    <oddHeader>&amp;R&amp;"ＭＳ Ｐ明朝,標準"人口</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40EE5-0E80-425D-8896-28FA4C9C6287}">
  <dimension ref="A1:P36"/>
  <sheetViews>
    <sheetView zoomScaleNormal="100" zoomScaleSheetLayoutView="100" zoomScalePageLayoutView="85" workbookViewId="0">
      <selection activeCell="K50" sqref="K50"/>
    </sheetView>
  </sheetViews>
  <sheetFormatPr defaultRowHeight="13.5" x14ac:dyDescent="0.15"/>
  <cols>
    <col min="1" max="1" width="7.625" style="541" customWidth="1"/>
    <col min="2" max="2" width="7.625" style="1" customWidth="1"/>
    <col min="3" max="11" width="6.625" style="1" customWidth="1"/>
    <col min="12" max="12" width="6.875" style="1" customWidth="1"/>
    <col min="13" max="16384" width="9" style="1"/>
  </cols>
  <sheetData>
    <row r="1" spans="1:16" customFormat="1" ht="22.5" customHeight="1" x14ac:dyDescent="0.15">
      <c r="A1" s="695" t="s">
        <v>496</v>
      </c>
      <c r="B1" s="695"/>
      <c r="C1" s="695"/>
      <c r="D1" s="695"/>
      <c r="E1" s="695"/>
      <c r="F1" s="695"/>
      <c r="G1" s="695"/>
      <c r="H1" s="695"/>
      <c r="I1" s="695"/>
      <c r="J1" s="695"/>
      <c r="K1" s="696" t="s">
        <v>364</v>
      </c>
      <c r="L1" s="696"/>
      <c r="P1" s="1"/>
    </row>
    <row r="2" spans="1:16" ht="21.75" customHeight="1" x14ac:dyDescent="0.15">
      <c r="A2" s="624" t="s">
        <v>497</v>
      </c>
      <c r="B2" s="624"/>
      <c r="C2" s="624" t="s">
        <v>498</v>
      </c>
      <c r="D2" s="624"/>
      <c r="E2" s="624"/>
      <c r="F2" s="624" t="s">
        <v>499</v>
      </c>
      <c r="G2" s="624"/>
      <c r="H2" s="624"/>
      <c r="I2" s="624" t="s">
        <v>500</v>
      </c>
      <c r="J2" s="624"/>
      <c r="K2" s="624"/>
      <c r="L2" s="125" t="s">
        <v>501</v>
      </c>
    </row>
    <row r="3" spans="1:16" ht="15" customHeight="1" x14ac:dyDescent="0.15">
      <c r="A3" s="349" t="s">
        <v>368</v>
      </c>
      <c r="B3" s="349" t="s">
        <v>502</v>
      </c>
      <c r="C3" s="349" t="s">
        <v>334</v>
      </c>
      <c r="D3" s="349" t="s">
        <v>369</v>
      </c>
      <c r="E3" s="349" t="s">
        <v>503</v>
      </c>
      <c r="F3" s="349" t="s">
        <v>334</v>
      </c>
      <c r="G3" s="349" t="s">
        <v>369</v>
      </c>
      <c r="H3" s="349" t="s">
        <v>503</v>
      </c>
      <c r="I3" s="349" t="s">
        <v>334</v>
      </c>
      <c r="J3" s="349" t="s">
        <v>369</v>
      </c>
      <c r="K3" s="349" t="s">
        <v>503</v>
      </c>
      <c r="L3" s="525" t="s">
        <v>504</v>
      </c>
    </row>
    <row r="4" spans="1:16" ht="10.5" customHeight="1" x14ac:dyDescent="0.15">
      <c r="A4" s="689" t="s">
        <v>324</v>
      </c>
      <c r="B4" s="689" t="s">
        <v>505</v>
      </c>
      <c r="C4" s="435"/>
      <c r="D4" s="435"/>
      <c r="E4" s="435"/>
      <c r="F4" s="526"/>
      <c r="G4" s="526"/>
      <c r="H4" s="526"/>
      <c r="I4" s="527" t="s">
        <v>506</v>
      </c>
      <c r="J4" s="435"/>
      <c r="K4" s="435"/>
      <c r="L4" s="528"/>
    </row>
    <row r="5" spans="1:16" ht="10.5" customHeight="1" x14ac:dyDescent="0.15">
      <c r="A5" s="690"/>
      <c r="B5" s="692"/>
      <c r="C5" s="322">
        <v>23552</v>
      </c>
      <c r="D5" s="322">
        <v>21097</v>
      </c>
      <c r="E5" s="322">
        <f>+C5-D5</f>
        <v>2455</v>
      </c>
      <c r="F5" s="529">
        <v>21734</v>
      </c>
      <c r="G5" s="529">
        <v>19550</v>
      </c>
      <c r="H5" s="529">
        <f>+F5-G5</f>
        <v>2184</v>
      </c>
      <c r="I5" s="530">
        <f>+C5-F5</f>
        <v>1818</v>
      </c>
      <c r="J5" s="322">
        <f>+D5-G5</f>
        <v>1547</v>
      </c>
      <c r="K5" s="322">
        <f>+E5-H5</f>
        <v>271</v>
      </c>
      <c r="L5" s="531">
        <f>F7-I5</f>
        <v>4850</v>
      </c>
    </row>
    <row r="6" spans="1:16" ht="10.5" customHeight="1" x14ac:dyDescent="0.15">
      <c r="A6" s="690"/>
      <c r="B6" s="693" t="s">
        <v>507</v>
      </c>
      <c r="C6" s="462"/>
      <c r="D6" s="462"/>
      <c r="E6" s="462"/>
      <c r="F6" s="532" t="s">
        <v>508</v>
      </c>
      <c r="G6" s="533"/>
      <c r="H6" s="533"/>
      <c r="I6" s="534"/>
      <c r="J6" s="462"/>
      <c r="K6" s="462"/>
      <c r="L6" s="535"/>
    </row>
    <row r="7" spans="1:16" ht="10.5" customHeight="1" x14ac:dyDescent="0.15">
      <c r="A7" s="691"/>
      <c r="B7" s="691"/>
      <c r="C7" s="322">
        <v>6668</v>
      </c>
      <c r="D7" s="322">
        <v>5132</v>
      </c>
      <c r="E7" s="322">
        <f>+C7-D7</f>
        <v>1536</v>
      </c>
      <c r="F7" s="530">
        <f>+C7</f>
        <v>6668</v>
      </c>
      <c r="G7" s="529">
        <f>+D7</f>
        <v>5132</v>
      </c>
      <c r="H7" s="529">
        <f>+F7-G7</f>
        <v>1536</v>
      </c>
      <c r="I7" s="536"/>
      <c r="J7" s="322"/>
      <c r="K7" s="322"/>
      <c r="L7" s="537"/>
    </row>
    <row r="8" spans="1:16" ht="10.5" customHeight="1" x14ac:dyDescent="0.15">
      <c r="A8" s="671" t="s">
        <v>384</v>
      </c>
      <c r="B8" s="689" t="s">
        <v>505</v>
      </c>
      <c r="C8" s="435"/>
      <c r="D8" s="435"/>
      <c r="E8" s="435"/>
      <c r="F8" s="526"/>
      <c r="G8" s="526"/>
      <c r="H8" s="526"/>
      <c r="I8" s="527" t="s">
        <v>506</v>
      </c>
      <c r="J8" s="435"/>
      <c r="K8" s="435"/>
      <c r="L8" s="528"/>
    </row>
    <row r="9" spans="1:16" ht="10.5" customHeight="1" x14ac:dyDescent="0.15">
      <c r="A9" s="694"/>
      <c r="B9" s="692"/>
      <c r="C9" s="320">
        <v>23983</v>
      </c>
      <c r="D9" s="320">
        <v>21587</v>
      </c>
      <c r="E9" s="320">
        <f>+C9-D9</f>
        <v>2396</v>
      </c>
      <c r="F9" s="538">
        <v>21737</v>
      </c>
      <c r="G9" s="538">
        <v>19653</v>
      </c>
      <c r="H9" s="538">
        <f>+F9-G9</f>
        <v>2084</v>
      </c>
      <c r="I9" s="539">
        <f>+C9-F9</f>
        <v>2246</v>
      </c>
      <c r="J9" s="320">
        <f>+D9-G9</f>
        <v>1934</v>
      </c>
      <c r="K9" s="320">
        <f>+E9-H9</f>
        <v>312</v>
      </c>
      <c r="L9" s="540">
        <f>F11-I9</f>
        <v>5361</v>
      </c>
    </row>
    <row r="10" spans="1:16" ht="10.5" customHeight="1" x14ac:dyDescent="0.15">
      <c r="A10" s="694"/>
      <c r="B10" s="693" t="s">
        <v>507</v>
      </c>
      <c r="C10" s="322"/>
      <c r="D10" s="322"/>
      <c r="E10" s="322"/>
      <c r="F10" s="530" t="s">
        <v>508</v>
      </c>
      <c r="G10" s="529"/>
      <c r="H10" s="529"/>
      <c r="I10" s="530"/>
      <c r="J10" s="322"/>
      <c r="K10" s="322"/>
      <c r="L10" s="537"/>
      <c r="N10" s="541"/>
      <c r="O10" s="541"/>
      <c r="P10" s="541"/>
    </row>
    <row r="11" spans="1:16" ht="10.5" customHeight="1" x14ac:dyDescent="0.15">
      <c r="A11" s="673"/>
      <c r="B11" s="691"/>
      <c r="C11" s="328">
        <v>7607</v>
      </c>
      <c r="D11" s="328">
        <v>5945</v>
      </c>
      <c r="E11" s="328">
        <f>+C11-D11</f>
        <v>1662</v>
      </c>
      <c r="F11" s="542">
        <v>7607</v>
      </c>
      <c r="G11" s="543">
        <v>5945</v>
      </c>
      <c r="H11" s="544">
        <f>+F11-G11</f>
        <v>1662</v>
      </c>
      <c r="I11" s="545"/>
      <c r="J11" s="328"/>
      <c r="K11" s="328"/>
      <c r="L11" s="546"/>
      <c r="N11" s="541"/>
      <c r="O11" s="541"/>
      <c r="P11" s="541"/>
    </row>
    <row r="12" spans="1:16" ht="10.5" customHeight="1" x14ac:dyDescent="0.15">
      <c r="A12" s="671" t="s">
        <v>372</v>
      </c>
      <c r="B12" s="689" t="s">
        <v>505</v>
      </c>
      <c r="C12" s="435"/>
      <c r="D12" s="435"/>
      <c r="E12" s="435"/>
      <c r="F12" s="547"/>
      <c r="G12" s="547"/>
      <c r="H12" s="526"/>
      <c r="I12" s="527" t="s">
        <v>506</v>
      </c>
      <c r="J12" s="435"/>
      <c r="K12" s="435"/>
      <c r="L12" s="528"/>
      <c r="N12" s="541"/>
      <c r="O12" s="541"/>
      <c r="P12" s="541"/>
    </row>
    <row r="13" spans="1:16" ht="10.5" customHeight="1" x14ac:dyDescent="0.15">
      <c r="A13" s="694"/>
      <c r="B13" s="692"/>
      <c r="C13" s="322">
        <v>23865</v>
      </c>
      <c r="D13" s="322">
        <v>21562</v>
      </c>
      <c r="E13" s="322">
        <f>+C13-D13</f>
        <v>2303</v>
      </c>
      <c r="F13" s="529">
        <v>21320</v>
      </c>
      <c r="G13" s="529">
        <v>19355</v>
      </c>
      <c r="H13" s="529">
        <f>+F13-G13</f>
        <v>1965</v>
      </c>
      <c r="I13" s="530">
        <f>+C13-F13</f>
        <v>2545</v>
      </c>
      <c r="J13" s="322">
        <f>+D13-G13</f>
        <v>2207</v>
      </c>
      <c r="K13" s="322">
        <f>+E13-H13</f>
        <v>338</v>
      </c>
      <c r="L13" s="531">
        <f>F15-I13</f>
        <v>5998</v>
      </c>
      <c r="M13" s="1" t="s">
        <v>509</v>
      </c>
      <c r="N13" s="541"/>
      <c r="O13" s="541"/>
      <c r="P13" s="541"/>
    </row>
    <row r="14" spans="1:16" ht="10.5" customHeight="1" x14ac:dyDescent="0.15">
      <c r="A14" s="694"/>
      <c r="B14" s="693" t="s">
        <v>507</v>
      </c>
      <c r="C14" s="462"/>
      <c r="D14" s="462"/>
      <c r="E14" s="462"/>
      <c r="F14" s="532" t="s">
        <v>508</v>
      </c>
      <c r="G14" s="533"/>
      <c r="H14" s="533"/>
      <c r="I14" s="532"/>
      <c r="J14" s="462"/>
      <c r="K14" s="462"/>
      <c r="L14" s="535"/>
      <c r="N14" s="541"/>
      <c r="O14" s="541"/>
      <c r="P14" s="541"/>
    </row>
    <row r="15" spans="1:16" ht="10.5" customHeight="1" x14ac:dyDescent="0.15">
      <c r="A15" s="673"/>
      <c r="B15" s="691"/>
      <c r="C15" s="322">
        <v>8543</v>
      </c>
      <c r="D15" s="322">
        <v>6850</v>
      </c>
      <c r="E15" s="322">
        <f>+C15-D15</f>
        <v>1693</v>
      </c>
      <c r="F15" s="530">
        <v>8543</v>
      </c>
      <c r="G15" s="529">
        <v>6850</v>
      </c>
      <c r="H15" s="529">
        <f>+F15-G15</f>
        <v>1693</v>
      </c>
      <c r="I15" s="530"/>
      <c r="J15" s="322"/>
      <c r="K15" s="322"/>
      <c r="L15" s="537"/>
      <c r="N15" s="541"/>
      <c r="O15" s="541"/>
      <c r="P15" s="541"/>
    </row>
    <row r="16" spans="1:16" ht="10.5" customHeight="1" x14ac:dyDescent="0.15">
      <c r="A16" s="689" t="s">
        <v>327</v>
      </c>
      <c r="B16" s="689" t="s">
        <v>505</v>
      </c>
      <c r="C16" s="435"/>
      <c r="D16" s="435"/>
      <c r="E16" s="435"/>
      <c r="F16" s="526"/>
      <c r="G16" s="526"/>
      <c r="H16" s="526"/>
      <c r="I16" s="527" t="s">
        <v>506</v>
      </c>
      <c r="J16" s="435"/>
      <c r="K16" s="435"/>
      <c r="L16" s="528"/>
      <c r="N16" s="541"/>
      <c r="O16" s="541"/>
      <c r="P16" s="541"/>
    </row>
    <row r="17" spans="1:16" ht="10.5" customHeight="1" x14ac:dyDescent="0.15">
      <c r="A17" s="690"/>
      <c r="B17" s="692"/>
      <c r="C17" s="320">
        <v>23113</v>
      </c>
      <c r="D17" s="320">
        <v>21196</v>
      </c>
      <c r="E17" s="320">
        <v>1917</v>
      </c>
      <c r="F17" s="538">
        <v>19942</v>
      </c>
      <c r="G17" s="538">
        <v>18323</v>
      </c>
      <c r="H17" s="538">
        <v>1619</v>
      </c>
      <c r="I17" s="539">
        <v>3171</v>
      </c>
      <c r="J17" s="320">
        <v>2873</v>
      </c>
      <c r="K17" s="320">
        <v>298</v>
      </c>
      <c r="L17" s="548">
        <v>5602</v>
      </c>
      <c r="N17" s="541"/>
      <c r="O17" s="541"/>
      <c r="P17" s="541"/>
    </row>
    <row r="18" spans="1:16" ht="10.5" customHeight="1" x14ac:dyDescent="0.15">
      <c r="A18" s="690"/>
      <c r="B18" s="693" t="s">
        <v>507</v>
      </c>
      <c r="C18" s="322"/>
      <c r="D18" s="322"/>
      <c r="E18" s="322"/>
      <c r="F18" s="530" t="s">
        <v>508</v>
      </c>
      <c r="G18" s="529"/>
      <c r="H18" s="529"/>
      <c r="I18" s="530"/>
      <c r="J18" s="322"/>
      <c r="K18" s="322"/>
      <c r="L18" s="537"/>
      <c r="N18" s="541"/>
      <c r="O18" s="541"/>
      <c r="P18" s="541"/>
    </row>
    <row r="19" spans="1:16" ht="10.5" customHeight="1" x14ac:dyDescent="0.15">
      <c r="A19" s="691"/>
      <c r="B19" s="691"/>
      <c r="C19" s="328">
        <v>8773</v>
      </c>
      <c r="D19" s="328">
        <v>7172</v>
      </c>
      <c r="E19" s="328">
        <v>1601</v>
      </c>
      <c r="F19" s="545">
        <v>8773</v>
      </c>
      <c r="G19" s="544">
        <v>7172</v>
      </c>
      <c r="H19" s="544">
        <v>1601</v>
      </c>
      <c r="I19" s="545"/>
      <c r="J19" s="328"/>
      <c r="K19" s="328"/>
      <c r="L19" s="546"/>
      <c r="N19" s="541"/>
      <c r="O19" s="541"/>
      <c r="P19" s="541"/>
    </row>
    <row r="20" spans="1:16" ht="10.5" customHeight="1" x14ac:dyDescent="0.15">
      <c r="A20" s="689" t="s">
        <v>328</v>
      </c>
      <c r="B20" s="689" t="s">
        <v>505</v>
      </c>
      <c r="C20" s="549"/>
      <c r="D20" s="549"/>
      <c r="E20" s="549"/>
      <c r="F20" s="550"/>
      <c r="G20" s="550"/>
      <c r="H20" s="550"/>
      <c r="I20" s="527" t="s">
        <v>506</v>
      </c>
      <c r="J20" s="549"/>
      <c r="K20" s="549"/>
      <c r="L20" s="528"/>
      <c r="N20" s="541"/>
      <c r="O20" s="541"/>
      <c r="P20" s="541"/>
    </row>
    <row r="21" spans="1:16" ht="10.5" customHeight="1" x14ac:dyDescent="0.15">
      <c r="A21" s="690"/>
      <c r="B21" s="692"/>
      <c r="C21" s="551">
        <v>21620</v>
      </c>
      <c r="D21" s="551">
        <v>19778</v>
      </c>
      <c r="E21" s="551">
        <v>1842</v>
      </c>
      <c r="F21" s="552">
        <v>18114</v>
      </c>
      <c r="G21" s="552">
        <v>16608</v>
      </c>
      <c r="H21" s="552">
        <v>1506</v>
      </c>
      <c r="I21" s="553">
        <v>3506</v>
      </c>
      <c r="J21" s="551">
        <v>3170</v>
      </c>
      <c r="K21" s="551">
        <v>336</v>
      </c>
      <c r="L21" s="548">
        <v>4868</v>
      </c>
      <c r="N21" s="541"/>
      <c r="O21" s="541"/>
      <c r="P21" s="541"/>
    </row>
    <row r="22" spans="1:16" ht="10.5" customHeight="1" x14ac:dyDescent="0.15">
      <c r="A22" s="690"/>
      <c r="B22" s="693" t="s">
        <v>507</v>
      </c>
      <c r="C22" s="554"/>
      <c r="D22" s="554"/>
      <c r="E22" s="554"/>
      <c r="F22" s="555" t="s">
        <v>508</v>
      </c>
      <c r="G22" s="556"/>
      <c r="H22" s="556"/>
      <c r="I22" s="556"/>
      <c r="J22" s="554"/>
      <c r="K22" s="554"/>
      <c r="L22" s="557"/>
      <c r="N22" s="541"/>
      <c r="O22" s="541"/>
      <c r="P22" s="541"/>
    </row>
    <row r="23" spans="1:16" ht="10.5" customHeight="1" x14ac:dyDescent="0.15">
      <c r="A23" s="691"/>
      <c r="B23" s="691"/>
      <c r="C23" s="558">
        <v>8374</v>
      </c>
      <c r="D23" s="558">
        <v>7044</v>
      </c>
      <c r="E23" s="558">
        <v>1330</v>
      </c>
      <c r="F23" s="559">
        <v>8374</v>
      </c>
      <c r="G23" s="560">
        <v>7044</v>
      </c>
      <c r="H23" s="560">
        <v>1330</v>
      </c>
      <c r="I23" s="560"/>
      <c r="J23" s="558"/>
      <c r="K23" s="558"/>
      <c r="L23" s="561"/>
      <c r="N23" s="541"/>
      <c r="O23" s="541"/>
      <c r="P23" s="541"/>
    </row>
    <row r="24" spans="1:16" ht="10.35" customHeight="1" x14ac:dyDescent="0.15">
      <c r="A24" s="689" t="s">
        <v>329</v>
      </c>
      <c r="B24" s="689" t="s">
        <v>505</v>
      </c>
      <c r="C24" s="435"/>
      <c r="D24" s="435"/>
      <c r="E24" s="435"/>
      <c r="F24" s="526"/>
      <c r="G24" s="526"/>
      <c r="H24" s="526"/>
      <c r="I24" s="527" t="s">
        <v>506</v>
      </c>
      <c r="J24" s="435"/>
      <c r="K24" s="435"/>
      <c r="L24" s="528"/>
      <c r="M24" s="168"/>
      <c r="N24" s="541"/>
      <c r="O24" s="541"/>
      <c r="P24" s="541"/>
    </row>
    <row r="25" spans="1:16" ht="10.35" customHeight="1" x14ac:dyDescent="0.15">
      <c r="A25" s="690"/>
      <c r="B25" s="692"/>
      <c r="C25" s="320">
        <v>20115</v>
      </c>
      <c r="D25" s="320">
        <v>18404</v>
      </c>
      <c r="E25" s="320">
        <v>1711</v>
      </c>
      <c r="F25" s="538">
        <v>16316</v>
      </c>
      <c r="G25" s="538">
        <v>15009</v>
      </c>
      <c r="H25" s="538">
        <v>1307</v>
      </c>
      <c r="I25" s="539">
        <v>3797</v>
      </c>
      <c r="J25" s="320">
        <v>3395</v>
      </c>
      <c r="K25" s="320">
        <v>402</v>
      </c>
      <c r="L25" s="548">
        <f>F27-I25</f>
        <v>3911</v>
      </c>
      <c r="N25" s="541"/>
      <c r="O25" s="541"/>
      <c r="P25" s="541"/>
    </row>
    <row r="26" spans="1:16" ht="10.35" customHeight="1" x14ac:dyDescent="0.15">
      <c r="A26" s="690"/>
      <c r="B26" s="693" t="s">
        <v>507</v>
      </c>
      <c r="C26" s="322"/>
      <c r="D26" s="322"/>
      <c r="E26" s="322"/>
      <c r="F26" s="530" t="s">
        <v>508</v>
      </c>
      <c r="G26" s="529"/>
      <c r="H26" s="529"/>
      <c r="I26" s="529"/>
      <c r="K26" s="322"/>
      <c r="L26" s="557"/>
      <c r="N26" s="541"/>
      <c r="O26" s="541"/>
      <c r="P26" s="541"/>
    </row>
    <row r="27" spans="1:16" ht="10.35" customHeight="1" x14ac:dyDescent="0.15">
      <c r="A27" s="691"/>
      <c r="B27" s="691"/>
      <c r="C27" s="328">
        <v>7708</v>
      </c>
      <c r="D27" s="328">
        <v>6659</v>
      </c>
      <c r="E27" s="328">
        <v>1049</v>
      </c>
      <c r="F27" s="545">
        <v>7708</v>
      </c>
      <c r="G27" s="544">
        <v>6659</v>
      </c>
      <c r="H27" s="544">
        <v>1049</v>
      </c>
      <c r="I27" s="544"/>
      <c r="J27" s="328"/>
      <c r="K27" s="328"/>
      <c r="L27" s="561"/>
      <c r="N27" s="541"/>
      <c r="O27" s="541"/>
      <c r="P27" s="541"/>
    </row>
    <row r="28" spans="1:16" ht="10.35" customHeight="1" x14ac:dyDescent="0.15">
      <c r="A28" s="689" t="s">
        <v>330</v>
      </c>
      <c r="B28" s="689" t="s">
        <v>505</v>
      </c>
      <c r="C28" s="435"/>
      <c r="D28" s="435"/>
      <c r="E28" s="435"/>
      <c r="F28" s="526"/>
      <c r="G28" s="526"/>
      <c r="H28" s="526"/>
      <c r="I28" s="527" t="s">
        <v>506</v>
      </c>
      <c r="J28" s="435"/>
      <c r="K28" s="435"/>
      <c r="L28" s="528"/>
      <c r="M28" s="168"/>
      <c r="N28" s="541"/>
      <c r="O28" s="541"/>
      <c r="P28" s="541"/>
    </row>
    <row r="29" spans="1:16" ht="10.35" customHeight="1" x14ac:dyDescent="0.15">
      <c r="A29" s="690"/>
      <c r="B29" s="692"/>
      <c r="C29" s="320">
        <v>20008</v>
      </c>
      <c r="D29" s="320">
        <v>18433</v>
      </c>
      <c r="E29" s="320">
        <v>1575</v>
      </c>
      <c r="F29" s="538">
        <v>16050</v>
      </c>
      <c r="G29" s="538">
        <v>14835</v>
      </c>
      <c r="H29" s="538">
        <v>1215</v>
      </c>
      <c r="I29" s="539">
        <v>3608</v>
      </c>
      <c r="J29" s="320">
        <v>3274</v>
      </c>
      <c r="K29" s="320">
        <v>334</v>
      </c>
      <c r="L29" s="548">
        <f>F31-I29</f>
        <v>3910</v>
      </c>
      <c r="N29" s="541"/>
      <c r="O29" s="541"/>
      <c r="P29" s="541"/>
    </row>
    <row r="30" spans="1:16" ht="10.35" customHeight="1" x14ac:dyDescent="0.15">
      <c r="A30" s="690"/>
      <c r="B30" s="693" t="s">
        <v>507</v>
      </c>
      <c r="C30" s="322"/>
      <c r="D30" s="322"/>
      <c r="E30" s="322"/>
      <c r="F30" s="530" t="s">
        <v>508</v>
      </c>
      <c r="G30" s="529"/>
      <c r="H30" s="529"/>
      <c r="I30" s="529"/>
      <c r="K30" s="322"/>
      <c r="L30" s="557"/>
    </row>
    <row r="31" spans="1:16" ht="10.35" customHeight="1" x14ac:dyDescent="0.15">
      <c r="A31" s="691"/>
      <c r="B31" s="691"/>
      <c r="C31" s="328">
        <v>7518</v>
      </c>
      <c r="D31" s="328">
        <v>6716</v>
      </c>
      <c r="E31" s="328">
        <v>802</v>
      </c>
      <c r="F31" s="545">
        <v>7518</v>
      </c>
      <c r="G31" s="544">
        <v>6716</v>
      </c>
      <c r="H31" s="544">
        <v>802</v>
      </c>
      <c r="I31" s="544"/>
      <c r="J31" s="328"/>
      <c r="K31" s="328"/>
      <c r="L31" s="561"/>
    </row>
    <row r="32" spans="1:16" ht="10.5" customHeight="1" x14ac:dyDescent="0.15">
      <c r="A32" s="689" t="s">
        <v>376</v>
      </c>
      <c r="B32" s="689" t="s">
        <v>505</v>
      </c>
      <c r="C32" s="435"/>
      <c r="D32" s="435"/>
      <c r="E32" s="435"/>
      <c r="F32" s="526"/>
      <c r="G32" s="526"/>
      <c r="H32" s="526"/>
      <c r="I32" s="527" t="s">
        <v>506</v>
      </c>
      <c r="J32" s="435"/>
      <c r="K32" s="435"/>
      <c r="L32" s="528"/>
    </row>
    <row r="33" spans="1:12" ht="10.5" customHeight="1" x14ac:dyDescent="0.15">
      <c r="A33" s="690"/>
      <c r="B33" s="692"/>
      <c r="C33" s="320">
        <v>18707</v>
      </c>
      <c r="D33" s="320">
        <v>17274</v>
      </c>
      <c r="E33" s="320">
        <v>1433</v>
      </c>
      <c r="F33" s="538">
        <v>14840</v>
      </c>
      <c r="G33" s="538">
        <v>13812</v>
      </c>
      <c r="H33" s="538">
        <v>1028</v>
      </c>
      <c r="I33" s="539">
        <v>3572</v>
      </c>
      <c r="J33" s="320">
        <v>3189</v>
      </c>
      <c r="K33" s="320">
        <v>383</v>
      </c>
      <c r="L33" s="540">
        <v>3506</v>
      </c>
    </row>
    <row r="34" spans="1:12" ht="10.5" customHeight="1" x14ac:dyDescent="0.15">
      <c r="A34" s="690"/>
      <c r="B34" s="693" t="s">
        <v>507</v>
      </c>
      <c r="C34" s="322"/>
      <c r="D34" s="322"/>
      <c r="E34" s="322"/>
      <c r="F34" s="530" t="s">
        <v>508</v>
      </c>
      <c r="G34" s="529"/>
      <c r="H34" s="529"/>
      <c r="I34" s="530"/>
      <c r="J34" s="322"/>
      <c r="K34" s="322"/>
      <c r="L34" s="537"/>
    </row>
    <row r="35" spans="1:12" ht="10.5" customHeight="1" x14ac:dyDescent="0.15">
      <c r="A35" s="691"/>
      <c r="B35" s="691"/>
      <c r="C35" s="328">
        <v>7078</v>
      </c>
      <c r="D35" s="328">
        <v>6313</v>
      </c>
      <c r="E35" s="328">
        <v>765</v>
      </c>
      <c r="F35" s="545">
        <v>7078</v>
      </c>
      <c r="G35" s="544">
        <v>6313</v>
      </c>
      <c r="H35" s="544">
        <v>765</v>
      </c>
      <c r="I35" s="545"/>
      <c r="J35" s="328"/>
      <c r="K35" s="328"/>
      <c r="L35" s="546"/>
    </row>
    <row r="36" spans="1:12" ht="10.35" customHeight="1" x14ac:dyDescent="0.15">
      <c r="A36" s="334"/>
      <c r="B36" s="334"/>
      <c r="C36" s="391"/>
      <c r="D36" s="391"/>
      <c r="E36" s="391"/>
      <c r="F36" s="562"/>
      <c r="G36" s="563"/>
      <c r="H36" s="563"/>
      <c r="I36" s="563"/>
      <c r="J36" s="391"/>
      <c r="K36" s="391"/>
      <c r="L36" s="91"/>
    </row>
  </sheetData>
  <sheetProtection algorithmName="SHA-512" hashValue="isH/HejGcjgkTdxb2YeNYdjE2LT6FIVQZ1rYRJAC6I1mxgdAmGMYnQOoDmzaTVDxZzaF7aLQdVa6bLOEgd3llg==" saltValue="TzihohIoeafUI0ni7lxvvA==" spinCount="100000" sheet="1" objects="1" scenarios="1"/>
  <mergeCells count="30">
    <mergeCell ref="A1:J1"/>
    <mergeCell ref="K1:L1"/>
    <mergeCell ref="A2:B2"/>
    <mergeCell ref="C2:E2"/>
    <mergeCell ref="F2:H2"/>
    <mergeCell ref="I2:K2"/>
    <mergeCell ref="A4:A7"/>
    <mergeCell ref="B4:B5"/>
    <mergeCell ref="B6:B7"/>
    <mergeCell ref="A8:A11"/>
    <mergeCell ref="B8:B9"/>
    <mergeCell ref="B10:B11"/>
    <mergeCell ref="A12:A15"/>
    <mergeCell ref="B12:B13"/>
    <mergeCell ref="B14:B15"/>
    <mergeCell ref="A16:A19"/>
    <mergeCell ref="B16:B17"/>
    <mergeCell ref="B18:B19"/>
    <mergeCell ref="A20:A23"/>
    <mergeCell ref="B20:B21"/>
    <mergeCell ref="B22:B23"/>
    <mergeCell ref="A32:A35"/>
    <mergeCell ref="B32:B33"/>
    <mergeCell ref="B34:B35"/>
    <mergeCell ref="A24:A27"/>
    <mergeCell ref="B24:B25"/>
    <mergeCell ref="B26:B27"/>
    <mergeCell ref="A28:A31"/>
    <mergeCell ref="B28:B29"/>
    <mergeCell ref="B30:B31"/>
  </mergeCells>
  <phoneticPr fontId="2"/>
  <pageMargins left="0.98425196850393704" right="0.78740157480314965" top="0.78740157480314965" bottom="0.59055118110236227" header="0.51181102362204722" footer="0.11811023622047245"/>
  <pageSetup paperSize="9" orientation="portrait" horizontalDpi="300" verticalDpi="300" r:id="rId1"/>
  <headerFooter alignWithMargins="0">
    <oddHeader>&amp;R&amp;"ＭＳ Ｐ明朝,標準"人口</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73487-C00D-4EFB-959A-CACC3CADFC24}">
  <dimension ref="A1:Q85"/>
  <sheetViews>
    <sheetView zoomScaleNormal="100" workbookViewId="0">
      <selection activeCell="J3" sqref="J3"/>
    </sheetView>
  </sheetViews>
  <sheetFormatPr defaultRowHeight="13.5" x14ac:dyDescent="0.15"/>
  <cols>
    <col min="1" max="17" width="5.125" style="1" customWidth="1"/>
    <col min="18" max="16384" width="9" style="1"/>
  </cols>
  <sheetData>
    <row r="1" spans="1:17" ht="18.75" x14ac:dyDescent="0.15">
      <c r="A1" s="564" t="s">
        <v>12</v>
      </c>
      <c r="B1" s="564"/>
      <c r="C1" s="564"/>
      <c r="D1" s="564"/>
      <c r="E1" s="564"/>
      <c r="F1" s="564"/>
      <c r="G1" s="564"/>
      <c r="H1" s="564"/>
      <c r="I1" s="564"/>
      <c r="J1" s="564"/>
      <c r="K1" s="564"/>
      <c r="L1" s="564"/>
      <c r="M1" s="564"/>
      <c r="N1" s="564"/>
      <c r="O1" s="564"/>
      <c r="P1" s="564"/>
      <c r="Q1" s="564"/>
    </row>
    <row r="2" spans="1:17" x14ac:dyDescent="0.15">
      <c r="A2" s="570" t="s">
        <v>15</v>
      </c>
      <c r="B2" s="570"/>
      <c r="C2" s="570"/>
      <c r="D2" s="570"/>
      <c r="E2" s="570"/>
      <c r="F2" s="570"/>
      <c r="G2" s="570"/>
      <c r="H2" s="570"/>
      <c r="I2" s="570"/>
      <c r="J2" s="570"/>
      <c r="K2" s="570"/>
      <c r="L2" s="570"/>
      <c r="M2" s="570"/>
      <c r="N2" s="570"/>
      <c r="O2" s="570"/>
      <c r="P2" s="570"/>
      <c r="Q2" s="570"/>
    </row>
    <row r="4" spans="1:17" ht="14.1" customHeight="1" x14ac:dyDescent="0.15">
      <c r="A4" s="61" t="s">
        <v>13</v>
      </c>
      <c r="B4" s="62" t="s">
        <v>1</v>
      </c>
      <c r="C4" s="63" t="s">
        <v>0</v>
      </c>
      <c r="D4" s="64" t="s">
        <v>14</v>
      </c>
      <c r="E4" s="61" t="s">
        <v>13</v>
      </c>
      <c r="F4" s="62" t="s">
        <v>1</v>
      </c>
      <c r="G4" s="63" t="s">
        <v>0</v>
      </c>
      <c r="H4" s="64" t="s">
        <v>14</v>
      </c>
      <c r="I4" s="61" t="s">
        <v>13</v>
      </c>
      <c r="J4" s="64" t="s">
        <v>1</v>
      </c>
      <c r="K4" s="63" t="s">
        <v>0</v>
      </c>
      <c r="L4" s="64" t="s">
        <v>14</v>
      </c>
      <c r="M4" s="61" t="s">
        <v>13</v>
      </c>
      <c r="N4" s="62" t="s">
        <v>1</v>
      </c>
      <c r="O4" s="65" t="s">
        <v>0</v>
      </c>
      <c r="P4" s="66" t="s">
        <v>14</v>
      </c>
    </row>
    <row r="5" spans="1:17" ht="14.1" customHeight="1" x14ac:dyDescent="0.15">
      <c r="A5" s="61" t="s">
        <v>16</v>
      </c>
      <c r="B5" s="67">
        <v>4</v>
      </c>
      <c r="C5" s="68">
        <v>22</v>
      </c>
      <c r="D5" s="69">
        <v>26</v>
      </c>
      <c r="E5" s="61">
        <v>74</v>
      </c>
      <c r="F5" s="67">
        <v>251</v>
      </c>
      <c r="G5" s="68">
        <v>293</v>
      </c>
      <c r="H5" s="69">
        <v>544</v>
      </c>
      <c r="I5" s="61">
        <v>48</v>
      </c>
      <c r="J5" s="70">
        <v>235</v>
      </c>
      <c r="K5" s="68">
        <v>195</v>
      </c>
      <c r="L5" s="69">
        <v>430</v>
      </c>
      <c r="M5" s="61">
        <v>22</v>
      </c>
      <c r="N5" s="67">
        <v>120</v>
      </c>
      <c r="O5" s="71">
        <v>116</v>
      </c>
      <c r="P5" s="72">
        <v>236</v>
      </c>
    </row>
    <row r="6" spans="1:17" ht="14.1" customHeight="1" x14ac:dyDescent="0.15">
      <c r="A6" s="61">
        <v>99</v>
      </c>
      <c r="B6" s="73">
        <v>5</v>
      </c>
      <c r="C6" s="74">
        <v>10</v>
      </c>
      <c r="D6" s="75">
        <v>15</v>
      </c>
      <c r="E6" s="61">
        <v>73</v>
      </c>
      <c r="F6" s="73">
        <v>233</v>
      </c>
      <c r="G6" s="74">
        <v>244</v>
      </c>
      <c r="H6" s="75">
        <v>477</v>
      </c>
      <c r="I6" s="61">
        <v>47</v>
      </c>
      <c r="J6" s="76">
        <v>215</v>
      </c>
      <c r="K6" s="74">
        <v>219</v>
      </c>
      <c r="L6" s="75">
        <v>434</v>
      </c>
      <c r="M6" s="61">
        <v>21</v>
      </c>
      <c r="N6" s="73">
        <v>136</v>
      </c>
      <c r="O6" s="77">
        <v>106</v>
      </c>
      <c r="P6" s="78">
        <v>242</v>
      </c>
    </row>
    <row r="7" spans="1:17" ht="14.1" customHeight="1" x14ac:dyDescent="0.15">
      <c r="A7" s="61">
        <v>98</v>
      </c>
      <c r="B7" s="73">
        <v>2</v>
      </c>
      <c r="C7" s="74">
        <v>28</v>
      </c>
      <c r="D7" s="75">
        <v>30</v>
      </c>
      <c r="E7" s="61">
        <v>72</v>
      </c>
      <c r="F7" s="73">
        <v>233</v>
      </c>
      <c r="G7" s="74">
        <v>326</v>
      </c>
      <c r="H7" s="75">
        <v>559</v>
      </c>
      <c r="I7" s="61">
        <v>46</v>
      </c>
      <c r="J7" s="76">
        <v>225</v>
      </c>
      <c r="K7" s="74">
        <v>229</v>
      </c>
      <c r="L7" s="75">
        <v>454</v>
      </c>
      <c r="M7" s="61">
        <v>20</v>
      </c>
      <c r="N7" s="73">
        <v>132</v>
      </c>
      <c r="O7" s="77">
        <v>131</v>
      </c>
      <c r="P7" s="78">
        <v>263</v>
      </c>
    </row>
    <row r="8" spans="1:17" ht="14.1" customHeight="1" x14ac:dyDescent="0.15">
      <c r="A8" s="61">
        <v>97</v>
      </c>
      <c r="B8" s="73">
        <v>11</v>
      </c>
      <c r="C8" s="74">
        <v>41</v>
      </c>
      <c r="D8" s="75">
        <v>52</v>
      </c>
      <c r="E8" s="61">
        <v>71</v>
      </c>
      <c r="F8" s="73">
        <v>236</v>
      </c>
      <c r="G8" s="74">
        <v>256</v>
      </c>
      <c r="H8" s="75">
        <v>492</v>
      </c>
      <c r="I8" s="61">
        <v>45</v>
      </c>
      <c r="J8" s="76">
        <v>193</v>
      </c>
      <c r="K8" s="74">
        <v>187</v>
      </c>
      <c r="L8" s="75">
        <v>380</v>
      </c>
      <c r="M8" s="61">
        <v>19</v>
      </c>
      <c r="N8" s="73">
        <v>167</v>
      </c>
      <c r="O8" s="77">
        <v>127</v>
      </c>
      <c r="P8" s="78">
        <v>294</v>
      </c>
    </row>
    <row r="9" spans="1:17" ht="14.1" customHeight="1" x14ac:dyDescent="0.15">
      <c r="A9" s="61">
        <v>96</v>
      </c>
      <c r="B9" s="73">
        <v>10</v>
      </c>
      <c r="C9" s="74">
        <v>33</v>
      </c>
      <c r="D9" s="75">
        <v>43</v>
      </c>
      <c r="E9" s="61">
        <v>70</v>
      </c>
      <c r="F9" s="73">
        <v>234</v>
      </c>
      <c r="G9" s="74">
        <v>289</v>
      </c>
      <c r="H9" s="75">
        <v>523</v>
      </c>
      <c r="I9" s="61">
        <v>44</v>
      </c>
      <c r="J9" s="76">
        <v>171</v>
      </c>
      <c r="K9" s="74">
        <v>181</v>
      </c>
      <c r="L9" s="75">
        <v>352</v>
      </c>
      <c r="M9" s="61">
        <v>18</v>
      </c>
      <c r="N9" s="73">
        <v>140</v>
      </c>
      <c r="O9" s="77">
        <v>149</v>
      </c>
      <c r="P9" s="78">
        <v>289</v>
      </c>
    </row>
    <row r="10" spans="1:17" ht="14.1" customHeight="1" x14ac:dyDescent="0.15">
      <c r="A10" s="61">
        <v>95</v>
      </c>
      <c r="B10" s="73">
        <v>12</v>
      </c>
      <c r="C10" s="74">
        <v>65</v>
      </c>
      <c r="D10" s="75">
        <v>77</v>
      </c>
      <c r="E10" s="61">
        <v>69</v>
      </c>
      <c r="F10" s="73">
        <v>206</v>
      </c>
      <c r="G10" s="74">
        <v>258</v>
      </c>
      <c r="H10" s="75">
        <v>464</v>
      </c>
      <c r="I10" s="61">
        <v>43</v>
      </c>
      <c r="J10" s="76">
        <v>222</v>
      </c>
      <c r="K10" s="74">
        <v>186</v>
      </c>
      <c r="L10" s="75">
        <v>408</v>
      </c>
      <c r="M10" s="61">
        <v>17</v>
      </c>
      <c r="N10" s="73">
        <v>164</v>
      </c>
      <c r="O10" s="77">
        <v>138</v>
      </c>
      <c r="P10" s="78">
        <v>302</v>
      </c>
    </row>
    <row r="11" spans="1:17" ht="14.1" customHeight="1" x14ac:dyDescent="0.15">
      <c r="A11" s="61">
        <v>94</v>
      </c>
      <c r="B11" s="73">
        <v>27</v>
      </c>
      <c r="C11" s="74">
        <v>91</v>
      </c>
      <c r="D11" s="75">
        <v>118</v>
      </c>
      <c r="E11" s="61">
        <v>68</v>
      </c>
      <c r="F11" s="73">
        <v>242</v>
      </c>
      <c r="G11" s="74">
        <v>227</v>
      </c>
      <c r="H11" s="75">
        <v>469</v>
      </c>
      <c r="I11" s="61">
        <v>42</v>
      </c>
      <c r="J11" s="76">
        <v>184</v>
      </c>
      <c r="K11" s="74">
        <v>179</v>
      </c>
      <c r="L11" s="75">
        <v>363</v>
      </c>
      <c r="M11" s="61">
        <v>16</v>
      </c>
      <c r="N11" s="73">
        <v>149</v>
      </c>
      <c r="O11" s="77">
        <v>156</v>
      </c>
      <c r="P11" s="78">
        <v>305</v>
      </c>
    </row>
    <row r="12" spans="1:17" ht="14.1" customHeight="1" x14ac:dyDescent="0.15">
      <c r="A12" s="61">
        <v>93</v>
      </c>
      <c r="B12" s="73">
        <v>30</v>
      </c>
      <c r="C12" s="74">
        <v>79</v>
      </c>
      <c r="D12" s="75">
        <v>109</v>
      </c>
      <c r="E12" s="61">
        <v>67</v>
      </c>
      <c r="F12" s="73">
        <v>235</v>
      </c>
      <c r="G12" s="74">
        <v>262</v>
      </c>
      <c r="H12" s="75">
        <v>497</v>
      </c>
      <c r="I12" s="61">
        <v>41</v>
      </c>
      <c r="J12" s="76">
        <v>173</v>
      </c>
      <c r="K12" s="74">
        <v>178</v>
      </c>
      <c r="L12" s="75">
        <v>351</v>
      </c>
      <c r="M12" s="61">
        <v>15</v>
      </c>
      <c r="N12" s="73">
        <v>133</v>
      </c>
      <c r="O12" s="77">
        <v>132</v>
      </c>
      <c r="P12" s="78">
        <v>265</v>
      </c>
    </row>
    <row r="13" spans="1:17" ht="14.1" customHeight="1" x14ac:dyDescent="0.15">
      <c r="A13" s="61">
        <v>92</v>
      </c>
      <c r="B13" s="73">
        <v>32</v>
      </c>
      <c r="C13" s="74">
        <v>105</v>
      </c>
      <c r="D13" s="75">
        <v>137</v>
      </c>
      <c r="E13" s="61">
        <v>66</v>
      </c>
      <c r="F13" s="73">
        <v>255</v>
      </c>
      <c r="G13" s="74">
        <v>257</v>
      </c>
      <c r="H13" s="75">
        <v>512</v>
      </c>
      <c r="I13" s="61">
        <v>40</v>
      </c>
      <c r="J13" s="76">
        <v>177</v>
      </c>
      <c r="K13" s="74">
        <v>148</v>
      </c>
      <c r="L13" s="75">
        <v>325</v>
      </c>
      <c r="M13" s="61">
        <v>14</v>
      </c>
      <c r="N13" s="73">
        <v>129</v>
      </c>
      <c r="O13" s="77">
        <v>153</v>
      </c>
      <c r="P13" s="78">
        <v>282</v>
      </c>
    </row>
    <row r="14" spans="1:17" ht="14.1" customHeight="1" x14ac:dyDescent="0.15">
      <c r="A14" s="61">
        <v>91</v>
      </c>
      <c r="B14" s="73">
        <v>44</v>
      </c>
      <c r="C14" s="74">
        <v>113</v>
      </c>
      <c r="D14" s="75">
        <v>157</v>
      </c>
      <c r="E14" s="61">
        <v>65</v>
      </c>
      <c r="F14" s="73">
        <v>246</v>
      </c>
      <c r="G14" s="74">
        <v>287</v>
      </c>
      <c r="H14" s="75">
        <v>533</v>
      </c>
      <c r="I14" s="61">
        <v>39</v>
      </c>
      <c r="J14" s="76">
        <v>179</v>
      </c>
      <c r="K14" s="74">
        <v>164</v>
      </c>
      <c r="L14" s="75">
        <v>343</v>
      </c>
      <c r="M14" s="61">
        <v>13</v>
      </c>
      <c r="N14" s="73">
        <v>123</v>
      </c>
      <c r="O14" s="77">
        <v>138</v>
      </c>
      <c r="P14" s="78">
        <v>261</v>
      </c>
    </row>
    <row r="15" spans="1:17" ht="14.1" customHeight="1" x14ac:dyDescent="0.15">
      <c r="A15" s="61">
        <v>90</v>
      </c>
      <c r="B15" s="73">
        <v>49</v>
      </c>
      <c r="C15" s="74">
        <v>148</v>
      </c>
      <c r="D15" s="75">
        <v>197</v>
      </c>
      <c r="E15" s="61">
        <v>64</v>
      </c>
      <c r="F15" s="73">
        <v>252</v>
      </c>
      <c r="G15" s="74">
        <v>278</v>
      </c>
      <c r="H15" s="75">
        <v>530</v>
      </c>
      <c r="I15" s="61">
        <v>38</v>
      </c>
      <c r="J15" s="76">
        <v>160</v>
      </c>
      <c r="K15" s="74">
        <v>172</v>
      </c>
      <c r="L15" s="75">
        <v>332</v>
      </c>
      <c r="M15" s="61">
        <v>12</v>
      </c>
      <c r="N15" s="73">
        <v>135</v>
      </c>
      <c r="O15" s="77">
        <v>126</v>
      </c>
      <c r="P15" s="78">
        <v>261</v>
      </c>
    </row>
    <row r="16" spans="1:17" ht="14.1" customHeight="1" x14ac:dyDescent="0.15">
      <c r="A16" s="61">
        <v>89</v>
      </c>
      <c r="B16" s="73">
        <v>66</v>
      </c>
      <c r="C16" s="74">
        <v>136</v>
      </c>
      <c r="D16" s="75">
        <v>202</v>
      </c>
      <c r="E16" s="61">
        <v>63</v>
      </c>
      <c r="F16" s="73">
        <v>233</v>
      </c>
      <c r="G16" s="74">
        <v>221</v>
      </c>
      <c r="H16" s="75">
        <v>454</v>
      </c>
      <c r="I16" s="61">
        <v>37</v>
      </c>
      <c r="J16" s="76">
        <v>156</v>
      </c>
      <c r="K16" s="74">
        <v>170</v>
      </c>
      <c r="L16" s="75">
        <v>326</v>
      </c>
      <c r="M16" s="61">
        <v>11</v>
      </c>
      <c r="N16" s="73">
        <v>133</v>
      </c>
      <c r="O16" s="77">
        <v>144</v>
      </c>
      <c r="P16" s="78">
        <v>277</v>
      </c>
    </row>
    <row r="17" spans="1:17" ht="14.1" customHeight="1" x14ac:dyDescent="0.15">
      <c r="A17" s="61">
        <v>88</v>
      </c>
      <c r="B17" s="73">
        <v>73</v>
      </c>
      <c r="C17" s="74">
        <v>159</v>
      </c>
      <c r="D17" s="75">
        <v>232</v>
      </c>
      <c r="E17" s="61">
        <v>62</v>
      </c>
      <c r="F17" s="73">
        <v>229</v>
      </c>
      <c r="G17" s="74">
        <v>258</v>
      </c>
      <c r="H17" s="75">
        <v>487</v>
      </c>
      <c r="I17" s="61">
        <v>36</v>
      </c>
      <c r="J17" s="76">
        <v>152</v>
      </c>
      <c r="K17" s="74">
        <v>173</v>
      </c>
      <c r="L17" s="75">
        <v>325</v>
      </c>
      <c r="M17" s="61">
        <v>10</v>
      </c>
      <c r="N17" s="73">
        <v>139</v>
      </c>
      <c r="O17" s="77">
        <v>141</v>
      </c>
      <c r="P17" s="78">
        <v>280</v>
      </c>
    </row>
    <row r="18" spans="1:17" ht="14.1" customHeight="1" x14ac:dyDescent="0.15">
      <c r="A18" s="61">
        <v>87</v>
      </c>
      <c r="B18" s="73">
        <v>85</v>
      </c>
      <c r="C18" s="74">
        <v>144</v>
      </c>
      <c r="D18" s="75">
        <v>229</v>
      </c>
      <c r="E18" s="61">
        <v>61</v>
      </c>
      <c r="F18" s="73">
        <v>233</v>
      </c>
      <c r="G18" s="74">
        <v>239</v>
      </c>
      <c r="H18" s="75">
        <v>472</v>
      </c>
      <c r="I18" s="61">
        <v>35</v>
      </c>
      <c r="J18" s="76">
        <v>147</v>
      </c>
      <c r="K18" s="74">
        <v>147</v>
      </c>
      <c r="L18" s="75">
        <v>294</v>
      </c>
      <c r="M18" s="61">
        <v>9</v>
      </c>
      <c r="N18" s="73">
        <v>128</v>
      </c>
      <c r="O18" s="77">
        <v>101</v>
      </c>
      <c r="P18" s="78">
        <v>229</v>
      </c>
    </row>
    <row r="19" spans="1:17" ht="14.1" customHeight="1" x14ac:dyDescent="0.15">
      <c r="A19" s="61">
        <v>86</v>
      </c>
      <c r="B19" s="73">
        <v>100</v>
      </c>
      <c r="C19" s="74">
        <v>175</v>
      </c>
      <c r="D19" s="75">
        <v>275</v>
      </c>
      <c r="E19" s="61">
        <v>60</v>
      </c>
      <c r="F19" s="73">
        <v>224</v>
      </c>
      <c r="G19" s="74">
        <v>226</v>
      </c>
      <c r="H19" s="75">
        <v>450</v>
      </c>
      <c r="I19" s="61">
        <v>34</v>
      </c>
      <c r="J19" s="76">
        <v>107</v>
      </c>
      <c r="K19" s="74">
        <v>137</v>
      </c>
      <c r="L19" s="75">
        <v>244</v>
      </c>
      <c r="M19" s="61">
        <v>8</v>
      </c>
      <c r="N19" s="73">
        <v>135</v>
      </c>
      <c r="O19" s="77">
        <v>106</v>
      </c>
      <c r="P19" s="78">
        <v>241</v>
      </c>
    </row>
    <row r="20" spans="1:17" ht="14.1" customHeight="1" x14ac:dyDescent="0.15">
      <c r="A20" s="61">
        <v>85</v>
      </c>
      <c r="B20" s="73">
        <v>75</v>
      </c>
      <c r="C20" s="74">
        <v>169</v>
      </c>
      <c r="D20" s="75">
        <v>244</v>
      </c>
      <c r="E20" s="61">
        <v>59</v>
      </c>
      <c r="F20" s="73">
        <v>198</v>
      </c>
      <c r="G20" s="74">
        <v>199</v>
      </c>
      <c r="H20" s="75">
        <v>397</v>
      </c>
      <c r="I20" s="61">
        <v>33</v>
      </c>
      <c r="J20" s="76">
        <v>161</v>
      </c>
      <c r="K20" s="74">
        <v>139</v>
      </c>
      <c r="L20" s="75">
        <v>300</v>
      </c>
      <c r="M20" s="61">
        <v>7</v>
      </c>
      <c r="N20" s="73">
        <v>115</v>
      </c>
      <c r="O20" s="77">
        <v>97</v>
      </c>
      <c r="P20" s="78">
        <v>212</v>
      </c>
    </row>
    <row r="21" spans="1:17" ht="14.1" customHeight="1" x14ac:dyDescent="0.15">
      <c r="A21" s="61">
        <v>84</v>
      </c>
      <c r="B21" s="73">
        <v>103</v>
      </c>
      <c r="C21" s="74">
        <v>191</v>
      </c>
      <c r="D21" s="75">
        <v>294</v>
      </c>
      <c r="E21" s="61">
        <v>58</v>
      </c>
      <c r="F21" s="73">
        <v>198</v>
      </c>
      <c r="G21" s="74">
        <v>193</v>
      </c>
      <c r="H21" s="75">
        <v>391</v>
      </c>
      <c r="I21" s="61">
        <v>32</v>
      </c>
      <c r="J21" s="76">
        <v>147</v>
      </c>
      <c r="K21" s="74">
        <v>134</v>
      </c>
      <c r="L21" s="75">
        <v>281</v>
      </c>
      <c r="M21" s="61">
        <v>6</v>
      </c>
      <c r="N21" s="73">
        <v>117</v>
      </c>
      <c r="O21" s="77">
        <v>100</v>
      </c>
      <c r="P21" s="78">
        <v>217</v>
      </c>
    </row>
    <row r="22" spans="1:17" ht="14.1" customHeight="1" x14ac:dyDescent="0.15">
      <c r="A22" s="61">
        <v>83</v>
      </c>
      <c r="B22" s="73">
        <v>143</v>
      </c>
      <c r="C22" s="74">
        <v>189</v>
      </c>
      <c r="D22" s="75">
        <v>332</v>
      </c>
      <c r="E22" s="61">
        <v>57</v>
      </c>
      <c r="F22" s="73">
        <v>192</v>
      </c>
      <c r="G22" s="74">
        <v>227</v>
      </c>
      <c r="H22" s="75">
        <v>419</v>
      </c>
      <c r="I22" s="61">
        <v>31</v>
      </c>
      <c r="J22" s="76">
        <v>112</v>
      </c>
      <c r="K22" s="74">
        <v>108</v>
      </c>
      <c r="L22" s="75">
        <v>220</v>
      </c>
      <c r="M22" s="61">
        <v>5</v>
      </c>
      <c r="N22" s="73">
        <v>96</v>
      </c>
      <c r="O22" s="77">
        <v>90</v>
      </c>
      <c r="P22" s="78">
        <v>186</v>
      </c>
    </row>
    <row r="23" spans="1:17" ht="14.1" customHeight="1" x14ac:dyDescent="0.15">
      <c r="A23" s="61">
        <v>82</v>
      </c>
      <c r="B23" s="73">
        <v>124</v>
      </c>
      <c r="C23" s="74">
        <v>189</v>
      </c>
      <c r="D23" s="75">
        <v>313</v>
      </c>
      <c r="E23" s="61">
        <v>56</v>
      </c>
      <c r="F23" s="73">
        <v>217</v>
      </c>
      <c r="G23" s="74">
        <v>211</v>
      </c>
      <c r="H23" s="75">
        <v>428</v>
      </c>
      <c r="I23" s="61">
        <v>30</v>
      </c>
      <c r="J23" s="76">
        <v>144</v>
      </c>
      <c r="K23" s="74">
        <v>133</v>
      </c>
      <c r="L23" s="75">
        <v>277</v>
      </c>
      <c r="M23" s="61">
        <v>4</v>
      </c>
      <c r="N23" s="73">
        <v>80</v>
      </c>
      <c r="O23" s="77">
        <v>100</v>
      </c>
      <c r="P23" s="78">
        <v>180</v>
      </c>
    </row>
    <row r="24" spans="1:17" ht="14.1" customHeight="1" x14ac:dyDescent="0.15">
      <c r="A24" s="61">
        <v>81</v>
      </c>
      <c r="B24" s="73">
        <v>167</v>
      </c>
      <c r="C24" s="74">
        <v>212</v>
      </c>
      <c r="D24" s="75">
        <v>379</v>
      </c>
      <c r="E24" s="61">
        <v>55</v>
      </c>
      <c r="F24" s="73">
        <v>222</v>
      </c>
      <c r="G24" s="74">
        <v>201</v>
      </c>
      <c r="H24" s="75">
        <v>423</v>
      </c>
      <c r="I24" s="61">
        <v>29</v>
      </c>
      <c r="J24" s="76">
        <v>123</v>
      </c>
      <c r="K24" s="74">
        <v>116</v>
      </c>
      <c r="L24" s="75">
        <v>239</v>
      </c>
      <c r="M24" s="61">
        <v>3</v>
      </c>
      <c r="N24" s="73">
        <v>96</v>
      </c>
      <c r="O24" s="77">
        <v>80</v>
      </c>
      <c r="P24" s="78">
        <v>176</v>
      </c>
    </row>
    <row r="25" spans="1:17" ht="14.1" customHeight="1" x14ac:dyDescent="0.15">
      <c r="A25" s="61">
        <v>80</v>
      </c>
      <c r="B25" s="73">
        <v>135</v>
      </c>
      <c r="C25" s="74">
        <v>187</v>
      </c>
      <c r="D25" s="75">
        <v>322</v>
      </c>
      <c r="E25" s="61">
        <v>54</v>
      </c>
      <c r="F25" s="73">
        <v>209</v>
      </c>
      <c r="G25" s="74">
        <v>229</v>
      </c>
      <c r="H25" s="75">
        <v>438</v>
      </c>
      <c r="I25" s="61">
        <v>28</v>
      </c>
      <c r="J25" s="76">
        <v>162</v>
      </c>
      <c r="K25" s="74">
        <v>127</v>
      </c>
      <c r="L25" s="75">
        <v>289</v>
      </c>
      <c r="M25" s="61">
        <v>2</v>
      </c>
      <c r="N25" s="73">
        <v>77</v>
      </c>
      <c r="O25" s="77">
        <v>93</v>
      </c>
      <c r="P25" s="78">
        <v>170</v>
      </c>
    </row>
    <row r="26" spans="1:17" ht="14.1" customHeight="1" x14ac:dyDescent="0.15">
      <c r="A26" s="61">
        <v>79</v>
      </c>
      <c r="B26" s="73">
        <v>127</v>
      </c>
      <c r="C26" s="74">
        <v>167</v>
      </c>
      <c r="D26" s="75">
        <v>294</v>
      </c>
      <c r="E26" s="61">
        <v>53</v>
      </c>
      <c r="F26" s="73">
        <v>246</v>
      </c>
      <c r="G26" s="74">
        <v>222</v>
      </c>
      <c r="H26" s="75">
        <v>468</v>
      </c>
      <c r="I26" s="61">
        <v>27</v>
      </c>
      <c r="J26" s="76">
        <v>134</v>
      </c>
      <c r="K26" s="74">
        <v>98</v>
      </c>
      <c r="L26" s="75">
        <v>232</v>
      </c>
      <c r="M26" s="61">
        <v>1</v>
      </c>
      <c r="N26" s="73">
        <v>79</v>
      </c>
      <c r="O26" s="77">
        <v>75</v>
      </c>
      <c r="P26" s="78">
        <v>154</v>
      </c>
    </row>
    <row r="27" spans="1:17" ht="14.1" customHeight="1" x14ac:dyDescent="0.15">
      <c r="A27" s="61">
        <v>78</v>
      </c>
      <c r="B27" s="73">
        <v>195</v>
      </c>
      <c r="C27" s="74">
        <v>240</v>
      </c>
      <c r="D27" s="75">
        <v>435</v>
      </c>
      <c r="E27" s="61">
        <v>52</v>
      </c>
      <c r="F27" s="73">
        <v>223</v>
      </c>
      <c r="G27" s="74">
        <v>252</v>
      </c>
      <c r="H27" s="75">
        <v>475</v>
      </c>
      <c r="I27" s="61">
        <v>26</v>
      </c>
      <c r="J27" s="76">
        <v>149</v>
      </c>
      <c r="K27" s="74">
        <v>115</v>
      </c>
      <c r="L27" s="75">
        <v>264</v>
      </c>
      <c r="M27" s="61">
        <v>0</v>
      </c>
      <c r="N27" s="73">
        <v>71</v>
      </c>
      <c r="O27" s="77">
        <v>67</v>
      </c>
      <c r="P27" s="79">
        <v>138</v>
      </c>
      <c r="Q27" s="571" t="s">
        <v>17</v>
      </c>
    </row>
    <row r="28" spans="1:17" ht="14.1" customHeight="1" x14ac:dyDescent="0.15">
      <c r="A28" s="61">
        <v>77</v>
      </c>
      <c r="B28" s="73">
        <v>220</v>
      </c>
      <c r="C28" s="74">
        <v>275</v>
      </c>
      <c r="D28" s="75">
        <v>495</v>
      </c>
      <c r="E28" s="61">
        <v>51</v>
      </c>
      <c r="F28" s="73">
        <v>249</v>
      </c>
      <c r="G28" s="74">
        <v>261</v>
      </c>
      <c r="H28" s="75">
        <v>510</v>
      </c>
      <c r="I28" s="61">
        <v>25</v>
      </c>
      <c r="J28" s="76">
        <v>152</v>
      </c>
      <c r="K28" s="74">
        <v>103</v>
      </c>
      <c r="L28" s="75">
        <v>255</v>
      </c>
      <c r="M28" s="66" t="s">
        <v>14</v>
      </c>
      <c r="N28" s="80">
        <v>15361</v>
      </c>
      <c r="O28" s="81">
        <v>16727</v>
      </c>
      <c r="P28" s="82">
        <v>32088</v>
      </c>
      <c r="Q28" s="572"/>
    </row>
    <row r="29" spans="1:17" ht="14.1" customHeight="1" x14ac:dyDescent="0.15">
      <c r="A29" s="61">
        <v>76</v>
      </c>
      <c r="B29" s="73">
        <v>244</v>
      </c>
      <c r="C29" s="74">
        <v>256</v>
      </c>
      <c r="D29" s="75">
        <v>500</v>
      </c>
      <c r="E29" s="61">
        <v>50</v>
      </c>
      <c r="F29" s="73">
        <v>221</v>
      </c>
      <c r="G29" s="74">
        <v>211</v>
      </c>
      <c r="H29" s="75">
        <v>432</v>
      </c>
      <c r="I29" s="61">
        <v>24</v>
      </c>
      <c r="J29" s="76">
        <v>140</v>
      </c>
      <c r="K29" s="74">
        <v>132</v>
      </c>
      <c r="L29" s="75">
        <v>272</v>
      </c>
      <c r="M29" s="83" t="s">
        <v>18</v>
      </c>
      <c r="N29" s="80">
        <v>4742</v>
      </c>
      <c r="O29" s="81">
        <v>6446</v>
      </c>
      <c r="P29" s="82">
        <v>11188</v>
      </c>
      <c r="Q29" s="84">
        <v>63.438421410750735</v>
      </c>
    </row>
    <row r="30" spans="1:17" ht="14.1" customHeight="1" x14ac:dyDescent="0.15">
      <c r="A30" s="61">
        <v>75</v>
      </c>
      <c r="B30" s="73">
        <v>288</v>
      </c>
      <c r="C30" s="74">
        <v>323</v>
      </c>
      <c r="D30" s="85">
        <v>611</v>
      </c>
      <c r="E30" s="61">
        <v>49</v>
      </c>
      <c r="F30" s="73">
        <v>218</v>
      </c>
      <c r="G30" s="74">
        <v>203</v>
      </c>
      <c r="H30" s="85">
        <v>421</v>
      </c>
      <c r="I30" s="61">
        <v>23</v>
      </c>
      <c r="J30" s="76">
        <v>141</v>
      </c>
      <c r="K30" s="74">
        <v>114</v>
      </c>
      <c r="L30" s="85">
        <v>255</v>
      </c>
      <c r="M30" s="83" t="s">
        <v>19</v>
      </c>
      <c r="N30" s="80">
        <v>1653</v>
      </c>
      <c r="O30" s="81">
        <v>1611</v>
      </c>
      <c r="P30" s="82">
        <v>3264</v>
      </c>
      <c r="Q30" s="84">
        <v>18.507598094806081</v>
      </c>
    </row>
    <row r="31" spans="1:17" ht="14.1" customHeight="1" x14ac:dyDescent="0.15">
      <c r="A31" s="61" t="s">
        <v>20</v>
      </c>
      <c r="B31" s="86">
        <v>2371</v>
      </c>
      <c r="C31" s="87">
        <v>3747</v>
      </c>
      <c r="D31" s="88">
        <v>6118</v>
      </c>
      <c r="E31" s="89"/>
      <c r="F31" s="90"/>
      <c r="G31" s="90"/>
      <c r="H31" s="90"/>
      <c r="I31" s="89"/>
      <c r="J31" s="90"/>
      <c r="K31" s="90"/>
      <c r="L31" s="91"/>
    </row>
    <row r="32" spans="1:17" ht="5.25" customHeight="1" x14ac:dyDescent="0.15">
      <c r="A32" s="92"/>
      <c r="B32" s="93"/>
      <c r="C32" s="93"/>
      <c r="D32" s="93"/>
      <c r="E32" s="92"/>
      <c r="F32" s="91"/>
      <c r="G32" s="91"/>
      <c r="H32" s="91"/>
      <c r="I32" s="92"/>
      <c r="J32" s="91"/>
      <c r="K32" s="91"/>
      <c r="L32" s="91"/>
    </row>
    <row r="33" ht="13.5" customHeight="1" x14ac:dyDescent="0.15"/>
    <row r="34" ht="13.5" customHeight="1" x14ac:dyDescent="0.15"/>
    <row r="35" ht="16.5" customHeight="1" x14ac:dyDescent="0.15"/>
    <row r="36" ht="8.25" customHeight="1" x14ac:dyDescent="0.15"/>
    <row r="37" ht="10.5" customHeight="1" x14ac:dyDescent="0.15"/>
    <row r="38" ht="17.25" customHeight="1" x14ac:dyDescent="0.15"/>
    <row r="39" ht="17.25" customHeight="1" x14ac:dyDescent="0.15"/>
    <row r="40" ht="17.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9.7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2.7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3.5" customHeight="1" x14ac:dyDescent="0.15"/>
  </sheetData>
  <sheetProtection algorithmName="SHA-512" hashValue="IEMcxxHrsRswak4En2nDuwi1cJO76LkWssGzfQ9F6BjnISt7WaAvHJVuDZaM15rZMGq2q2iM2bHEKfk8m/X0Ag==" saltValue="yqvls/9pNXuR00xQ/Mc0xw==" spinCount="100000" sheet="1" objects="1" scenarios="1"/>
  <mergeCells count="3">
    <mergeCell ref="A1:Q1"/>
    <mergeCell ref="A2:Q2"/>
    <mergeCell ref="Q27:Q28"/>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&amp;R
&amp;"ＭＳ Ｐ明朝,標準"人口</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2AE40-AA71-414A-805D-3A790ADAB315}">
  <dimension ref="A1:AJ56"/>
  <sheetViews>
    <sheetView showWhiteSpace="0" zoomScaleNormal="100" zoomScalePageLayoutView="130" workbookViewId="0">
      <selection activeCell="M62" sqref="M62"/>
    </sheetView>
  </sheetViews>
  <sheetFormatPr defaultRowHeight="13.5" x14ac:dyDescent="0.15"/>
  <cols>
    <col min="1" max="1" width="17.25" style="95" customWidth="1"/>
    <col min="2" max="2" width="7.125" style="95" customWidth="1"/>
    <col min="3" max="3" width="6.75" style="94" customWidth="1"/>
    <col min="4" max="5" width="6.75" style="1" customWidth="1"/>
    <col min="6" max="6" width="17.25" style="1" customWidth="1"/>
    <col min="7" max="7" width="7.125" style="96" customWidth="1"/>
    <col min="8" max="8" width="6.75" style="95" customWidth="1"/>
    <col min="9" max="9" width="6.75" style="94" customWidth="1"/>
    <col min="10" max="10" width="6.75" style="1" customWidth="1"/>
    <col min="11" max="11" width="17.25" style="1" customWidth="1"/>
    <col min="12" max="15" width="7.125" style="1" customWidth="1"/>
    <col min="16" max="16" width="17.25" style="1" customWidth="1"/>
    <col min="17" max="20" width="7.125" style="1" customWidth="1"/>
    <col min="21" max="22" width="5.125" style="1" customWidth="1"/>
    <col min="23" max="23" width="4.125" style="1" customWidth="1"/>
    <col min="24" max="26" width="4.875" style="1" customWidth="1"/>
    <col min="27" max="29" width="6.5" style="1" customWidth="1"/>
    <col min="30" max="16384" width="9" style="1"/>
  </cols>
  <sheetData>
    <row r="1" spans="1:35" ht="17.25" x14ac:dyDescent="0.15">
      <c r="A1" s="574" t="s">
        <v>235</v>
      </c>
      <c r="B1" s="574"/>
      <c r="C1" s="574"/>
      <c r="D1" s="574"/>
      <c r="E1" s="574"/>
      <c r="F1" s="574"/>
      <c r="G1" s="574"/>
      <c r="H1" s="574"/>
      <c r="I1" s="574"/>
      <c r="J1" s="574"/>
      <c r="K1" s="121"/>
      <c r="L1" s="121"/>
      <c r="M1" s="121"/>
      <c r="N1" s="121"/>
      <c r="O1" s="121"/>
      <c r="P1" s="121"/>
      <c r="Q1" s="121"/>
      <c r="R1" s="121"/>
      <c r="S1" s="121"/>
      <c r="T1" s="121"/>
      <c r="U1" s="121"/>
      <c r="V1" s="121"/>
      <c r="Z1" s="60"/>
    </row>
    <row r="2" spans="1:35" x14ac:dyDescent="0.15">
      <c r="A2" s="573" t="s">
        <v>15</v>
      </c>
      <c r="B2" s="573"/>
      <c r="C2" s="573"/>
      <c r="D2" s="573"/>
      <c r="E2" s="573"/>
      <c r="F2" s="573"/>
      <c r="G2" s="573"/>
      <c r="H2" s="573"/>
      <c r="I2" s="573"/>
      <c r="J2" s="573"/>
      <c r="K2" s="120"/>
      <c r="L2" s="120"/>
      <c r="M2" s="120"/>
      <c r="N2" s="120"/>
      <c r="O2" s="120"/>
      <c r="P2" s="120"/>
      <c r="Q2" s="120"/>
      <c r="R2" s="120"/>
      <c r="S2" s="120"/>
      <c r="T2" s="120"/>
      <c r="U2" s="120"/>
      <c r="V2" s="120"/>
    </row>
    <row r="3" spans="1:35" ht="18.75" customHeight="1" x14ac:dyDescent="0.15">
      <c r="A3" s="118" t="s">
        <v>128</v>
      </c>
      <c r="B3" s="119" t="s">
        <v>21</v>
      </c>
      <c r="C3" s="116" t="s">
        <v>1</v>
      </c>
      <c r="D3" s="115" t="s">
        <v>0</v>
      </c>
      <c r="E3" s="114" t="s">
        <v>14</v>
      </c>
      <c r="F3" s="118" t="s">
        <v>128</v>
      </c>
      <c r="G3" s="117" t="s">
        <v>21</v>
      </c>
      <c r="H3" s="116" t="s">
        <v>1</v>
      </c>
      <c r="I3" s="115" t="s">
        <v>0</v>
      </c>
      <c r="J3" s="114" t="s">
        <v>14</v>
      </c>
      <c r="K3" s="118" t="s">
        <v>128</v>
      </c>
      <c r="L3" s="119" t="s">
        <v>21</v>
      </c>
      <c r="M3" s="116" t="s">
        <v>1</v>
      </c>
      <c r="N3" s="115" t="s">
        <v>0</v>
      </c>
      <c r="O3" s="114" t="s">
        <v>14</v>
      </c>
      <c r="P3" s="118" t="s">
        <v>128</v>
      </c>
      <c r="Q3" s="117" t="s">
        <v>21</v>
      </c>
      <c r="R3" s="116" t="s">
        <v>1</v>
      </c>
      <c r="S3" s="115" t="s">
        <v>0</v>
      </c>
      <c r="T3" s="114" t="s">
        <v>14</v>
      </c>
      <c r="AI3"/>
    </row>
    <row r="4" spans="1:35" ht="14.25" customHeight="1" x14ac:dyDescent="0.15">
      <c r="A4" s="113" t="s">
        <v>234</v>
      </c>
      <c r="B4" s="112">
        <v>78</v>
      </c>
      <c r="C4" s="111">
        <v>100</v>
      </c>
      <c r="D4" s="110">
        <v>101</v>
      </c>
      <c r="E4" s="109">
        <f>SUM(C4:D4)</f>
        <v>201</v>
      </c>
      <c r="F4" s="113" t="s">
        <v>233</v>
      </c>
      <c r="G4" s="112">
        <v>50</v>
      </c>
      <c r="H4" s="111">
        <v>53</v>
      </c>
      <c r="I4" s="110">
        <v>53</v>
      </c>
      <c r="J4" s="109">
        <f t="shared" ref="J4:J35" si="0">SUM(H4:I4)</f>
        <v>106</v>
      </c>
      <c r="K4" s="113" t="s">
        <v>127</v>
      </c>
      <c r="L4" s="112">
        <v>55</v>
      </c>
      <c r="M4" s="111">
        <v>60</v>
      </c>
      <c r="N4" s="110">
        <v>65</v>
      </c>
      <c r="O4" s="109">
        <f t="shared" ref="O4:O35" si="1">SUM(M4:N4)</f>
        <v>125</v>
      </c>
      <c r="P4" s="113" t="s">
        <v>126</v>
      </c>
      <c r="Q4" s="112">
        <v>21</v>
      </c>
      <c r="R4" s="111">
        <v>29</v>
      </c>
      <c r="S4" s="110">
        <v>30</v>
      </c>
      <c r="T4" s="109">
        <f t="shared" ref="T4:T35" si="2">SUM(R4:S4)</f>
        <v>59</v>
      </c>
      <c r="AI4"/>
    </row>
    <row r="5" spans="1:35" ht="14.25" customHeight="1" x14ac:dyDescent="0.15">
      <c r="A5" s="106" t="s">
        <v>232</v>
      </c>
      <c r="B5" s="105">
        <v>119</v>
      </c>
      <c r="C5" s="104">
        <v>150</v>
      </c>
      <c r="D5" s="103">
        <v>168</v>
      </c>
      <c r="E5" s="102">
        <f>SUM(C5:D5)</f>
        <v>318</v>
      </c>
      <c r="F5" s="106" t="s">
        <v>231</v>
      </c>
      <c r="G5" s="105">
        <v>47</v>
      </c>
      <c r="H5" s="104">
        <v>50</v>
      </c>
      <c r="I5" s="103">
        <v>52</v>
      </c>
      <c r="J5" s="102">
        <f t="shared" si="0"/>
        <v>102</v>
      </c>
      <c r="K5" s="106" t="s">
        <v>125</v>
      </c>
      <c r="L5" s="105">
        <v>111</v>
      </c>
      <c r="M5" s="104">
        <v>112</v>
      </c>
      <c r="N5" s="103">
        <v>118</v>
      </c>
      <c r="O5" s="102">
        <f t="shared" si="1"/>
        <v>230</v>
      </c>
      <c r="P5" s="106" t="s">
        <v>124</v>
      </c>
      <c r="Q5" s="105">
        <v>24</v>
      </c>
      <c r="R5" s="104">
        <v>32</v>
      </c>
      <c r="S5" s="103">
        <v>23</v>
      </c>
      <c r="T5" s="102">
        <f t="shared" si="2"/>
        <v>55</v>
      </c>
      <c r="AI5"/>
    </row>
    <row r="6" spans="1:35" ht="14.25" customHeight="1" x14ac:dyDescent="0.15">
      <c r="A6" s="106" t="s">
        <v>230</v>
      </c>
      <c r="B6" s="105">
        <v>175</v>
      </c>
      <c r="C6" s="104">
        <v>140</v>
      </c>
      <c r="D6" s="103">
        <v>154</v>
      </c>
      <c r="E6" s="102">
        <f>SUM(C6:D6)</f>
        <v>294</v>
      </c>
      <c r="F6" s="106" t="s">
        <v>229</v>
      </c>
      <c r="G6" s="105">
        <v>43</v>
      </c>
      <c r="H6" s="104">
        <v>59</v>
      </c>
      <c r="I6" s="103">
        <v>54</v>
      </c>
      <c r="J6" s="102">
        <f t="shared" si="0"/>
        <v>113</v>
      </c>
      <c r="K6" s="106" t="s">
        <v>123</v>
      </c>
      <c r="L6" s="105">
        <v>242</v>
      </c>
      <c r="M6" s="104">
        <v>260</v>
      </c>
      <c r="N6" s="103">
        <v>238</v>
      </c>
      <c r="O6" s="102">
        <f t="shared" si="1"/>
        <v>498</v>
      </c>
      <c r="P6" s="106" t="s">
        <v>122</v>
      </c>
      <c r="Q6" s="105">
        <v>27</v>
      </c>
      <c r="R6" s="104">
        <v>36</v>
      </c>
      <c r="S6" s="103">
        <v>48</v>
      </c>
      <c r="T6" s="102">
        <f t="shared" si="2"/>
        <v>84</v>
      </c>
      <c r="AI6"/>
    </row>
    <row r="7" spans="1:35" ht="14.25" customHeight="1" x14ac:dyDescent="0.15">
      <c r="A7" s="106" t="s">
        <v>228</v>
      </c>
      <c r="B7" s="105">
        <v>42</v>
      </c>
      <c r="C7" s="104">
        <v>36</v>
      </c>
      <c r="D7" s="103">
        <v>48</v>
      </c>
      <c r="E7" s="102">
        <f>SUM(C7:D7)</f>
        <v>84</v>
      </c>
      <c r="F7" s="106" t="s">
        <v>227</v>
      </c>
      <c r="G7" s="105">
        <v>107</v>
      </c>
      <c r="H7" s="104">
        <v>139</v>
      </c>
      <c r="I7" s="103">
        <v>138</v>
      </c>
      <c r="J7" s="102">
        <f t="shared" si="0"/>
        <v>277</v>
      </c>
      <c r="K7" s="106" t="s">
        <v>121</v>
      </c>
      <c r="L7" s="105">
        <v>82</v>
      </c>
      <c r="M7" s="104">
        <v>97</v>
      </c>
      <c r="N7" s="103">
        <v>96</v>
      </c>
      <c r="O7" s="102">
        <f t="shared" si="1"/>
        <v>193</v>
      </c>
      <c r="P7" s="106" t="s">
        <v>120</v>
      </c>
      <c r="Q7" s="105">
        <v>27</v>
      </c>
      <c r="R7" s="104">
        <v>36</v>
      </c>
      <c r="S7" s="103">
        <v>38</v>
      </c>
      <c r="T7" s="102">
        <f t="shared" si="2"/>
        <v>74</v>
      </c>
      <c r="AI7"/>
    </row>
    <row r="8" spans="1:35" ht="14.25" customHeight="1" x14ac:dyDescent="0.15">
      <c r="A8" s="106" t="s">
        <v>226</v>
      </c>
      <c r="B8" s="105">
        <v>28</v>
      </c>
      <c r="C8" s="104">
        <v>19</v>
      </c>
      <c r="D8" s="103">
        <v>29</v>
      </c>
      <c r="E8" s="102">
        <v>48</v>
      </c>
      <c r="F8" s="106" t="s">
        <v>225</v>
      </c>
      <c r="G8" s="105">
        <v>121</v>
      </c>
      <c r="H8" s="104">
        <v>164</v>
      </c>
      <c r="I8" s="103">
        <v>189</v>
      </c>
      <c r="J8" s="102">
        <f t="shared" si="0"/>
        <v>353</v>
      </c>
      <c r="K8" s="106" t="s">
        <v>119</v>
      </c>
      <c r="L8" s="105">
        <v>24</v>
      </c>
      <c r="M8" s="104">
        <v>34</v>
      </c>
      <c r="N8" s="103">
        <v>39</v>
      </c>
      <c r="O8" s="102">
        <f t="shared" si="1"/>
        <v>73</v>
      </c>
      <c r="P8" s="106" t="s">
        <v>118</v>
      </c>
      <c r="Q8" s="105">
        <v>38</v>
      </c>
      <c r="R8" s="104">
        <v>60</v>
      </c>
      <c r="S8" s="103">
        <v>62</v>
      </c>
      <c r="T8" s="102">
        <f t="shared" si="2"/>
        <v>122</v>
      </c>
      <c r="AI8"/>
    </row>
    <row r="9" spans="1:35" ht="14.25" customHeight="1" x14ac:dyDescent="0.15">
      <c r="A9" s="106" t="s">
        <v>224</v>
      </c>
      <c r="B9" s="105">
        <v>36</v>
      </c>
      <c r="C9" s="104">
        <v>50</v>
      </c>
      <c r="D9" s="103">
        <v>56</v>
      </c>
      <c r="E9" s="102">
        <f t="shared" ref="E9:E56" si="3">SUM(C9:D9)</f>
        <v>106</v>
      </c>
      <c r="F9" s="106" t="s">
        <v>223</v>
      </c>
      <c r="G9" s="105">
        <v>37</v>
      </c>
      <c r="H9" s="104">
        <v>35</v>
      </c>
      <c r="I9" s="103">
        <v>39</v>
      </c>
      <c r="J9" s="102">
        <f t="shared" si="0"/>
        <v>74</v>
      </c>
      <c r="K9" s="106" t="s">
        <v>117</v>
      </c>
      <c r="L9" s="105">
        <v>135</v>
      </c>
      <c r="M9" s="104">
        <v>107</v>
      </c>
      <c r="N9" s="103">
        <v>149</v>
      </c>
      <c r="O9" s="102">
        <f t="shared" si="1"/>
        <v>256</v>
      </c>
      <c r="P9" s="106" t="s">
        <v>116</v>
      </c>
      <c r="Q9" s="105">
        <v>43</v>
      </c>
      <c r="R9" s="104">
        <v>71</v>
      </c>
      <c r="S9" s="103">
        <v>79</v>
      </c>
      <c r="T9" s="102">
        <f t="shared" si="2"/>
        <v>150</v>
      </c>
      <c r="AI9"/>
    </row>
    <row r="10" spans="1:35" ht="14.25" customHeight="1" x14ac:dyDescent="0.15">
      <c r="A10" s="106" t="s">
        <v>222</v>
      </c>
      <c r="B10" s="105">
        <v>53</v>
      </c>
      <c r="C10" s="104">
        <v>73</v>
      </c>
      <c r="D10" s="103">
        <v>68</v>
      </c>
      <c r="E10" s="102">
        <f t="shared" si="3"/>
        <v>141</v>
      </c>
      <c r="F10" s="106" t="s">
        <v>221</v>
      </c>
      <c r="G10" s="105">
        <v>13</v>
      </c>
      <c r="H10" s="104">
        <v>14</v>
      </c>
      <c r="I10" s="103">
        <v>15</v>
      </c>
      <c r="J10" s="102">
        <f t="shared" si="0"/>
        <v>29</v>
      </c>
      <c r="K10" s="106" t="s">
        <v>115</v>
      </c>
      <c r="L10" s="105">
        <v>42</v>
      </c>
      <c r="M10" s="104">
        <v>58</v>
      </c>
      <c r="N10" s="103">
        <v>55</v>
      </c>
      <c r="O10" s="102">
        <f t="shared" si="1"/>
        <v>113</v>
      </c>
      <c r="P10" s="106" t="s">
        <v>114</v>
      </c>
      <c r="Q10" s="105">
        <v>22</v>
      </c>
      <c r="R10" s="104">
        <v>36</v>
      </c>
      <c r="S10" s="103">
        <v>26</v>
      </c>
      <c r="T10" s="102">
        <f t="shared" si="2"/>
        <v>62</v>
      </c>
      <c r="AI10"/>
    </row>
    <row r="11" spans="1:35" ht="14.25" customHeight="1" x14ac:dyDescent="0.15">
      <c r="A11" s="106" t="s">
        <v>220</v>
      </c>
      <c r="B11" s="105">
        <v>43</v>
      </c>
      <c r="C11" s="104">
        <v>55</v>
      </c>
      <c r="D11" s="103">
        <v>56</v>
      </c>
      <c r="E11" s="102">
        <f t="shared" si="3"/>
        <v>111</v>
      </c>
      <c r="F11" s="106" t="s">
        <v>219</v>
      </c>
      <c r="G11" s="105">
        <v>62</v>
      </c>
      <c r="H11" s="104">
        <v>55</v>
      </c>
      <c r="I11" s="103">
        <v>65</v>
      </c>
      <c r="J11" s="102">
        <f t="shared" si="0"/>
        <v>120</v>
      </c>
      <c r="K11" s="106" t="s">
        <v>113</v>
      </c>
      <c r="L11" s="105">
        <v>69</v>
      </c>
      <c r="M11" s="104">
        <v>41</v>
      </c>
      <c r="N11" s="103">
        <v>82</v>
      </c>
      <c r="O11" s="102">
        <f t="shared" si="1"/>
        <v>123</v>
      </c>
      <c r="P11" s="106" t="s">
        <v>112</v>
      </c>
      <c r="Q11" s="105">
        <v>49</v>
      </c>
      <c r="R11" s="104">
        <v>82</v>
      </c>
      <c r="S11" s="103">
        <v>80</v>
      </c>
      <c r="T11" s="102">
        <f t="shared" si="2"/>
        <v>162</v>
      </c>
      <c r="AI11"/>
    </row>
    <row r="12" spans="1:35" ht="14.25" customHeight="1" x14ac:dyDescent="0.15">
      <c r="A12" s="106" t="s">
        <v>218</v>
      </c>
      <c r="B12" s="105">
        <v>38</v>
      </c>
      <c r="C12" s="104">
        <v>59</v>
      </c>
      <c r="D12" s="103">
        <v>68</v>
      </c>
      <c r="E12" s="102">
        <f t="shared" si="3"/>
        <v>127</v>
      </c>
      <c r="F12" s="106" t="s">
        <v>217</v>
      </c>
      <c r="G12" s="105">
        <v>73</v>
      </c>
      <c r="H12" s="104">
        <v>68</v>
      </c>
      <c r="I12" s="103">
        <v>87</v>
      </c>
      <c r="J12" s="102">
        <f t="shared" si="0"/>
        <v>155</v>
      </c>
      <c r="K12" s="106" t="s">
        <v>111</v>
      </c>
      <c r="L12" s="105">
        <v>58</v>
      </c>
      <c r="M12" s="104">
        <v>62</v>
      </c>
      <c r="N12" s="103">
        <v>63</v>
      </c>
      <c r="O12" s="102">
        <f t="shared" si="1"/>
        <v>125</v>
      </c>
      <c r="P12" s="106" t="s">
        <v>110</v>
      </c>
      <c r="Q12" s="105">
        <v>23</v>
      </c>
      <c r="R12" s="104">
        <v>40</v>
      </c>
      <c r="S12" s="103">
        <v>37</v>
      </c>
      <c r="T12" s="102">
        <f t="shared" si="2"/>
        <v>77</v>
      </c>
      <c r="AI12"/>
    </row>
    <row r="13" spans="1:35" ht="14.25" customHeight="1" x14ac:dyDescent="0.15">
      <c r="A13" s="106" t="s">
        <v>216</v>
      </c>
      <c r="B13" s="105">
        <v>25</v>
      </c>
      <c r="C13" s="104">
        <v>42</v>
      </c>
      <c r="D13" s="103">
        <v>47</v>
      </c>
      <c r="E13" s="102">
        <f t="shared" si="3"/>
        <v>89</v>
      </c>
      <c r="F13" s="106" t="s">
        <v>215</v>
      </c>
      <c r="G13" s="105">
        <v>40</v>
      </c>
      <c r="H13" s="104">
        <v>40</v>
      </c>
      <c r="I13" s="103">
        <v>52</v>
      </c>
      <c r="J13" s="102">
        <f t="shared" si="0"/>
        <v>92</v>
      </c>
      <c r="K13" s="106" t="s">
        <v>109</v>
      </c>
      <c r="L13" s="105">
        <v>30</v>
      </c>
      <c r="M13" s="104">
        <v>38</v>
      </c>
      <c r="N13" s="103">
        <v>38</v>
      </c>
      <c r="O13" s="102">
        <f t="shared" si="1"/>
        <v>76</v>
      </c>
      <c r="P13" s="106" t="s">
        <v>108</v>
      </c>
      <c r="Q13" s="105">
        <v>29</v>
      </c>
      <c r="R13" s="104">
        <v>41</v>
      </c>
      <c r="S13" s="103">
        <v>46</v>
      </c>
      <c r="T13" s="102">
        <f t="shared" si="2"/>
        <v>87</v>
      </c>
      <c r="AI13"/>
    </row>
    <row r="14" spans="1:35" ht="14.25" customHeight="1" x14ac:dyDescent="0.15">
      <c r="A14" s="106" t="s">
        <v>214</v>
      </c>
      <c r="B14" s="105">
        <v>14</v>
      </c>
      <c r="C14" s="104">
        <v>24</v>
      </c>
      <c r="D14" s="103">
        <v>23</v>
      </c>
      <c r="E14" s="102">
        <f t="shared" si="3"/>
        <v>47</v>
      </c>
      <c r="F14" s="106" t="s">
        <v>213</v>
      </c>
      <c r="G14" s="105">
        <v>21</v>
      </c>
      <c r="H14" s="104">
        <v>21</v>
      </c>
      <c r="I14" s="103">
        <v>26</v>
      </c>
      <c r="J14" s="102">
        <f t="shared" si="0"/>
        <v>47</v>
      </c>
      <c r="K14" s="106" t="s">
        <v>107</v>
      </c>
      <c r="L14" s="105">
        <v>60</v>
      </c>
      <c r="M14" s="104">
        <v>53</v>
      </c>
      <c r="N14" s="103">
        <v>75</v>
      </c>
      <c r="O14" s="102">
        <f t="shared" si="1"/>
        <v>128</v>
      </c>
      <c r="P14" s="106" t="s">
        <v>106</v>
      </c>
      <c r="Q14" s="105">
        <v>49</v>
      </c>
      <c r="R14" s="104">
        <v>85</v>
      </c>
      <c r="S14" s="103">
        <v>80</v>
      </c>
      <c r="T14" s="102">
        <f t="shared" si="2"/>
        <v>165</v>
      </c>
      <c r="AI14"/>
    </row>
    <row r="15" spans="1:35" ht="14.25" customHeight="1" x14ac:dyDescent="0.15">
      <c r="A15" s="106" t="s">
        <v>212</v>
      </c>
      <c r="B15" s="105">
        <v>10</v>
      </c>
      <c r="C15" s="104">
        <v>19</v>
      </c>
      <c r="D15" s="103">
        <v>18</v>
      </c>
      <c r="E15" s="102">
        <f t="shared" si="3"/>
        <v>37</v>
      </c>
      <c r="F15" s="106" t="s">
        <v>211</v>
      </c>
      <c r="G15" s="105">
        <v>23</v>
      </c>
      <c r="H15" s="104">
        <v>27</v>
      </c>
      <c r="I15" s="103">
        <v>25</v>
      </c>
      <c r="J15" s="102">
        <f t="shared" si="0"/>
        <v>52</v>
      </c>
      <c r="K15" s="106" t="s">
        <v>105</v>
      </c>
      <c r="L15" s="105">
        <v>223</v>
      </c>
      <c r="M15" s="104">
        <v>226</v>
      </c>
      <c r="N15" s="103">
        <v>257</v>
      </c>
      <c r="O15" s="102">
        <f t="shared" si="1"/>
        <v>483</v>
      </c>
      <c r="P15" s="106" t="s">
        <v>104</v>
      </c>
      <c r="Q15" s="105">
        <v>58</v>
      </c>
      <c r="R15" s="104">
        <v>102</v>
      </c>
      <c r="S15" s="103">
        <v>108</v>
      </c>
      <c r="T15" s="102">
        <f t="shared" si="2"/>
        <v>210</v>
      </c>
      <c r="AI15"/>
    </row>
    <row r="16" spans="1:35" ht="14.25" customHeight="1" x14ac:dyDescent="0.15">
      <c r="A16" s="106" t="s">
        <v>210</v>
      </c>
      <c r="B16" s="105">
        <v>361</v>
      </c>
      <c r="C16" s="104">
        <v>388</v>
      </c>
      <c r="D16" s="103">
        <v>397</v>
      </c>
      <c r="E16" s="102">
        <f t="shared" si="3"/>
        <v>785</v>
      </c>
      <c r="F16" s="106" t="s">
        <v>209</v>
      </c>
      <c r="G16" s="105">
        <v>98</v>
      </c>
      <c r="H16" s="104">
        <v>90</v>
      </c>
      <c r="I16" s="103">
        <v>106</v>
      </c>
      <c r="J16" s="102">
        <f t="shared" si="0"/>
        <v>196</v>
      </c>
      <c r="K16" s="106" t="s">
        <v>103</v>
      </c>
      <c r="L16" s="105">
        <v>250</v>
      </c>
      <c r="M16" s="104">
        <v>271</v>
      </c>
      <c r="N16" s="103">
        <v>314</v>
      </c>
      <c r="O16" s="102">
        <f t="shared" si="1"/>
        <v>585</v>
      </c>
      <c r="P16" s="106" t="s">
        <v>102</v>
      </c>
      <c r="Q16" s="105">
        <v>51</v>
      </c>
      <c r="R16" s="104">
        <v>74</v>
      </c>
      <c r="S16" s="103">
        <v>81</v>
      </c>
      <c r="T16" s="102">
        <f t="shared" si="2"/>
        <v>155</v>
      </c>
      <c r="AI16"/>
    </row>
    <row r="17" spans="1:36" ht="14.25" customHeight="1" x14ac:dyDescent="0.15">
      <c r="A17" s="106" t="s">
        <v>208</v>
      </c>
      <c r="B17" s="105">
        <v>121</v>
      </c>
      <c r="C17" s="104">
        <v>129</v>
      </c>
      <c r="D17" s="103">
        <v>130</v>
      </c>
      <c r="E17" s="102">
        <f t="shared" si="3"/>
        <v>259</v>
      </c>
      <c r="F17" s="106" t="s">
        <v>207</v>
      </c>
      <c r="G17" s="105">
        <v>75</v>
      </c>
      <c r="H17" s="104">
        <v>75</v>
      </c>
      <c r="I17" s="103">
        <v>90</v>
      </c>
      <c r="J17" s="102">
        <f t="shared" si="0"/>
        <v>165</v>
      </c>
      <c r="K17" s="106" t="s">
        <v>101</v>
      </c>
      <c r="L17" s="105">
        <v>49</v>
      </c>
      <c r="M17" s="104">
        <v>62</v>
      </c>
      <c r="N17" s="103">
        <v>56</v>
      </c>
      <c r="O17" s="102">
        <f t="shared" si="1"/>
        <v>118</v>
      </c>
      <c r="P17" s="106" t="s">
        <v>100</v>
      </c>
      <c r="Q17" s="105">
        <v>35</v>
      </c>
      <c r="R17" s="104">
        <v>58</v>
      </c>
      <c r="S17" s="103">
        <v>71</v>
      </c>
      <c r="T17" s="102">
        <f t="shared" si="2"/>
        <v>129</v>
      </c>
      <c r="AI17"/>
    </row>
    <row r="18" spans="1:36" ht="14.25" customHeight="1" x14ac:dyDescent="0.15">
      <c r="A18" s="106" t="s">
        <v>206</v>
      </c>
      <c r="B18" s="105">
        <v>29</v>
      </c>
      <c r="C18" s="104">
        <v>38</v>
      </c>
      <c r="D18" s="103">
        <v>49</v>
      </c>
      <c r="E18" s="102">
        <f t="shared" si="3"/>
        <v>87</v>
      </c>
      <c r="F18" s="106" t="s">
        <v>205</v>
      </c>
      <c r="G18" s="105">
        <v>110</v>
      </c>
      <c r="H18" s="104">
        <v>112</v>
      </c>
      <c r="I18" s="103">
        <v>150</v>
      </c>
      <c r="J18" s="102">
        <f t="shared" si="0"/>
        <v>262</v>
      </c>
      <c r="K18" s="106" t="s">
        <v>99</v>
      </c>
      <c r="L18" s="105">
        <v>106</v>
      </c>
      <c r="M18" s="104">
        <v>119</v>
      </c>
      <c r="N18" s="103">
        <v>118</v>
      </c>
      <c r="O18" s="102">
        <f t="shared" si="1"/>
        <v>237</v>
      </c>
      <c r="P18" s="106" t="s">
        <v>98</v>
      </c>
      <c r="Q18" s="105">
        <v>46</v>
      </c>
      <c r="R18" s="104">
        <v>51</v>
      </c>
      <c r="S18" s="103">
        <v>65</v>
      </c>
      <c r="T18" s="102">
        <f t="shared" si="2"/>
        <v>116</v>
      </c>
      <c r="AI18"/>
    </row>
    <row r="19" spans="1:36" ht="14.25" customHeight="1" x14ac:dyDescent="0.15">
      <c r="A19" s="106" t="s">
        <v>204</v>
      </c>
      <c r="B19" s="105">
        <v>48</v>
      </c>
      <c r="C19" s="104">
        <v>66</v>
      </c>
      <c r="D19" s="103">
        <v>73</v>
      </c>
      <c r="E19" s="102">
        <f t="shared" si="3"/>
        <v>139</v>
      </c>
      <c r="F19" s="106" t="s">
        <v>203</v>
      </c>
      <c r="G19" s="105">
        <v>53</v>
      </c>
      <c r="H19" s="104">
        <v>49</v>
      </c>
      <c r="I19" s="103">
        <v>53</v>
      </c>
      <c r="J19" s="102">
        <f t="shared" si="0"/>
        <v>102</v>
      </c>
      <c r="K19" s="106" t="s">
        <v>97</v>
      </c>
      <c r="L19" s="105">
        <v>59</v>
      </c>
      <c r="M19" s="104">
        <v>60</v>
      </c>
      <c r="N19" s="103">
        <v>76</v>
      </c>
      <c r="O19" s="102">
        <f t="shared" si="1"/>
        <v>136</v>
      </c>
      <c r="P19" s="106" t="s">
        <v>96</v>
      </c>
      <c r="Q19" s="105">
        <v>31</v>
      </c>
      <c r="R19" s="104">
        <v>54</v>
      </c>
      <c r="S19" s="103">
        <v>44</v>
      </c>
      <c r="T19" s="102">
        <f t="shared" si="2"/>
        <v>98</v>
      </c>
      <c r="AI19"/>
    </row>
    <row r="20" spans="1:36" ht="14.25" customHeight="1" x14ac:dyDescent="0.15">
      <c r="A20" s="106" t="s">
        <v>202</v>
      </c>
      <c r="B20" s="105">
        <v>25</v>
      </c>
      <c r="C20" s="104">
        <v>38</v>
      </c>
      <c r="D20" s="103">
        <v>42</v>
      </c>
      <c r="E20" s="102">
        <f t="shared" si="3"/>
        <v>80</v>
      </c>
      <c r="F20" s="106" t="s">
        <v>201</v>
      </c>
      <c r="G20" s="105">
        <v>30</v>
      </c>
      <c r="H20" s="104">
        <v>32</v>
      </c>
      <c r="I20" s="103">
        <v>40</v>
      </c>
      <c r="J20" s="102">
        <f t="shared" si="0"/>
        <v>72</v>
      </c>
      <c r="K20" s="106" t="s">
        <v>95</v>
      </c>
      <c r="L20" s="105">
        <v>43</v>
      </c>
      <c r="M20" s="104">
        <v>42</v>
      </c>
      <c r="N20" s="103">
        <v>43</v>
      </c>
      <c r="O20" s="102">
        <f t="shared" si="1"/>
        <v>85</v>
      </c>
      <c r="P20" s="106" t="s">
        <v>94</v>
      </c>
      <c r="Q20" s="105">
        <v>48</v>
      </c>
      <c r="R20" s="104">
        <v>62</v>
      </c>
      <c r="S20" s="103">
        <v>67</v>
      </c>
      <c r="T20" s="102">
        <f t="shared" si="2"/>
        <v>129</v>
      </c>
      <c r="AI20"/>
    </row>
    <row r="21" spans="1:36" ht="14.25" customHeight="1" x14ac:dyDescent="0.15">
      <c r="A21" s="106" t="s">
        <v>200</v>
      </c>
      <c r="B21" s="105">
        <v>38</v>
      </c>
      <c r="C21" s="104">
        <v>53</v>
      </c>
      <c r="D21" s="103">
        <v>38</v>
      </c>
      <c r="E21" s="102">
        <f t="shared" si="3"/>
        <v>91</v>
      </c>
      <c r="F21" s="106" t="s">
        <v>199</v>
      </c>
      <c r="G21" s="105">
        <v>205</v>
      </c>
      <c r="H21" s="104">
        <v>237</v>
      </c>
      <c r="I21" s="103">
        <v>234</v>
      </c>
      <c r="J21" s="102">
        <f t="shared" si="0"/>
        <v>471</v>
      </c>
      <c r="K21" s="106" t="s">
        <v>93</v>
      </c>
      <c r="L21" s="105">
        <v>51</v>
      </c>
      <c r="M21" s="104">
        <v>61</v>
      </c>
      <c r="N21" s="103">
        <v>67</v>
      </c>
      <c r="O21" s="102">
        <f t="shared" si="1"/>
        <v>128</v>
      </c>
      <c r="P21" s="106" t="s">
        <v>92</v>
      </c>
      <c r="Q21" s="105">
        <v>111</v>
      </c>
      <c r="R21" s="104">
        <v>160</v>
      </c>
      <c r="S21" s="103">
        <v>163</v>
      </c>
      <c r="T21" s="102">
        <f t="shared" si="2"/>
        <v>323</v>
      </c>
      <c r="AI21"/>
    </row>
    <row r="22" spans="1:36" ht="14.25" customHeight="1" x14ac:dyDescent="0.15">
      <c r="A22" s="106" t="s">
        <v>198</v>
      </c>
      <c r="B22" s="105">
        <v>76</v>
      </c>
      <c r="C22" s="104">
        <v>101</v>
      </c>
      <c r="D22" s="103">
        <v>126</v>
      </c>
      <c r="E22" s="102">
        <f t="shared" si="3"/>
        <v>227</v>
      </c>
      <c r="F22" s="106" t="s">
        <v>197</v>
      </c>
      <c r="G22" s="105">
        <v>98</v>
      </c>
      <c r="H22" s="104">
        <v>101</v>
      </c>
      <c r="I22" s="103">
        <v>107</v>
      </c>
      <c r="J22" s="102">
        <f t="shared" si="0"/>
        <v>208</v>
      </c>
      <c r="K22" s="106" t="s">
        <v>91</v>
      </c>
      <c r="L22" s="105">
        <v>126</v>
      </c>
      <c r="M22" s="104">
        <v>145</v>
      </c>
      <c r="N22" s="103">
        <v>159</v>
      </c>
      <c r="O22" s="102">
        <f t="shared" si="1"/>
        <v>304</v>
      </c>
      <c r="P22" s="106" t="s">
        <v>90</v>
      </c>
      <c r="Q22" s="105">
        <v>63</v>
      </c>
      <c r="R22" s="104">
        <v>80</v>
      </c>
      <c r="S22" s="103">
        <v>92</v>
      </c>
      <c r="T22" s="102">
        <f t="shared" si="2"/>
        <v>172</v>
      </c>
      <c r="AI22"/>
    </row>
    <row r="23" spans="1:36" ht="14.25" customHeight="1" x14ac:dyDescent="0.15">
      <c r="A23" s="106" t="s">
        <v>196</v>
      </c>
      <c r="B23" s="105">
        <v>71</v>
      </c>
      <c r="C23" s="104">
        <v>105</v>
      </c>
      <c r="D23" s="103">
        <v>119</v>
      </c>
      <c r="E23" s="102">
        <f t="shared" si="3"/>
        <v>224</v>
      </c>
      <c r="F23" s="106" t="s">
        <v>195</v>
      </c>
      <c r="G23" s="105">
        <v>167</v>
      </c>
      <c r="H23" s="104">
        <v>173</v>
      </c>
      <c r="I23" s="103">
        <v>185</v>
      </c>
      <c r="J23" s="102">
        <f t="shared" si="0"/>
        <v>358</v>
      </c>
      <c r="K23" s="106" t="s">
        <v>89</v>
      </c>
      <c r="L23" s="105">
        <v>25</v>
      </c>
      <c r="M23" s="104">
        <v>23</v>
      </c>
      <c r="N23" s="103">
        <v>38</v>
      </c>
      <c r="O23" s="102">
        <f t="shared" si="1"/>
        <v>61</v>
      </c>
      <c r="P23" s="106" t="s">
        <v>88</v>
      </c>
      <c r="Q23" s="105">
        <v>26</v>
      </c>
      <c r="R23" s="104">
        <v>41</v>
      </c>
      <c r="S23" s="103">
        <v>39</v>
      </c>
      <c r="T23" s="102">
        <f t="shared" si="2"/>
        <v>80</v>
      </c>
      <c r="AI23"/>
    </row>
    <row r="24" spans="1:36" ht="14.25" customHeight="1" x14ac:dyDescent="0.15">
      <c r="A24" s="106" t="s">
        <v>194</v>
      </c>
      <c r="B24" s="105">
        <v>55</v>
      </c>
      <c r="C24" s="104">
        <v>59</v>
      </c>
      <c r="D24" s="103">
        <v>63</v>
      </c>
      <c r="E24" s="102">
        <f t="shared" si="3"/>
        <v>122</v>
      </c>
      <c r="F24" s="106" t="s">
        <v>193</v>
      </c>
      <c r="G24" s="105">
        <v>148</v>
      </c>
      <c r="H24" s="104">
        <v>140</v>
      </c>
      <c r="I24" s="103">
        <v>151</v>
      </c>
      <c r="J24" s="102">
        <f t="shared" si="0"/>
        <v>291</v>
      </c>
      <c r="K24" s="106" t="s">
        <v>87</v>
      </c>
      <c r="L24" s="105">
        <v>30</v>
      </c>
      <c r="M24" s="104">
        <v>16</v>
      </c>
      <c r="N24" s="103">
        <v>32</v>
      </c>
      <c r="O24" s="102">
        <f t="shared" si="1"/>
        <v>48</v>
      </c>
      <c r="P24" s="106" t="s">
        <v>86</v>
      </c>
      <c r="Q24" s="105">
        <v>80</v>
      </c>
      <c r="R24" s="104">
        <v>97</v>
      </c>
      <c r="S24" s="103">
        <v>104</v>
      </c>
      <c r="T24" s="102">
        <f t="shared" si="2"/>
        <v>201</v>
      </c>
      <c r="AI24"/>
    </row>
    <row r="25" spans="1:36" ht="14.25" customHeight="1" x14ac:dyDescent="0.15">
      <c r="A25" s="106" t="s">
        <v>192</v>
      </c>
      <c r="B25" s="105">
        <v>49</v>
      </c>
      <c r="C25" s="104">
        <v>47</v>
      </c>
      <c r="D25" s="103">
        <v>62</v>
      </c>
      <c r="E25" s="102">
        <f t="shared" si="3"/>
        <v>109</v>
      </c>
      <c r="F25" s="106" t="s">
        <v>191</v>
      </c>
      <c r="G25" s="105">
        <v>87</v>
      </c>
      <c r="H25" s="104">
        <v>92</v>
      </c>
      <c r="I25" s="103">
        <v>91</v>
      </c>
      <c r="J25" s="102">
        <f t="shared" si="0"/>
        <v>183</v>
      </c>
      <c r="K25" s="106" t="s">
        <v>85</v>
      </c>
      <c r="L25" s="105">
        <v>106</v>
      </c>
      <c r="M25" s="104">
        <v>107</v>
      </c>
      <c r="N25" s="103">
        <v>113</v>
      </c>
      <c r="O25" s="102">
        <f t="shared" si="1"/>
        <v>220</v>
      </c>
      <c r="P25" s="106" t="s">
        <v>84</v>
      </c>
      <c r="Q25" s="105">
        <v>86</v>
      </c>
      <c r="R25" s="104">
        <v>115</v>
      </c>
      <c r="S25" s="103">
        <v>123</v>
      </c>
      <c r="T25" s="102">
        <f t="shared" si="2"/>
        <v>238</v>
      </c>
      <c r="U25" s="91"/>
      <c r="V25" s="108"/>
      <c r="W25" s="107"/>
      <c r="X25" s="107"/>
      <c r="Y25" s="107"/>
      <c r="AF25"/>
    </row>
    <row r="26" spans="1:36" ht="14.25" customHeight="1" x14ac:dyDescent="0.15">
      <c r="A26" s="106" t="s">
        <v>190</v>
      </c>
      <c r="B26" s="105">
        <v>34</v>
      </c>
      <c r="C26" s="104">
        <v>46</v>
      </c>
      <c r="D26" s="103">
        <v>43</v>
      </c>
      <c r="E26" s="102">
        <f t="shared" si="3"/>
        <v>89</v>
      </c>
      <c r="F26" s="106" t="s">
        <v>189</v>
      </c>
      <c r="G26" s="105">
        <v>103</v>
      </c>
      <c r="H26" s="104">
        <v>121</v>
      </c>
      <c r="I26" s="103">
        <v>111</v>
      </c>
      <c r="J26" s="102">
        <f t="shared" si="0"/>
        <v>232</v>
      </c>
      <c r="K26" s="106" t="s">
        <v>83</v>
      </c>
      <c r="L26" s="105">
        <v>143</v>
      </c>
      <c r="M26" s="104">
        <v>137</v>
      </c>
      <c r="N26" s="103">
        <v>158</v>
      </c>
      <c r="O26" s="102">
        <f t="shared" si="1"/>
        <v>295</v>
      </c>
      <c r="P26" s="106" t="s">
        <v>82</v>
      </c>
      <c r="Q26" s="105">
        <v>34</v>
      </c>
      <c r="R26" s="104">
        <v>40</v>
      </c>
      <c r="S26" s="103">
        <v>53</v>
      </c>
      <c r="T26" s="102">
        <f t="shared" si="2"/>
        <v>93</v>
      </c>
      <c r="U26" s="92"/>
      <c r="V26" s="91"/>
      <c r="W26" s="91"/>
      <c r="X26" s="91"/>
      <c r="Y26" s="108"/>
      <c r="Z26" s="107"/>
      <c r="AA26" s="107"/>
      <c r="AB26" s="107"/>
      <c r="AI26"/>
    </row>
    <row r="27" spans="1:36" ht="14.25" customHeight="1" x14ac:dyDescent="0.15">
      <c r="A27" s="106" t="s">
        <v>188</v>
      </c>
      <c r="B27" s="105">
        <v>33</v>
      </c>
      <c r="C27" s="104">
        <v>26</v>
      </c>
      <c r="D27" s="103">
        <v>33</v>
      </c>
      <c r="E27" s="102">
        <f t="shared" si="3"/>
        <v>59</v>
      </c>
      <c r="F27" s="106" t="s">
        <v>187</v>
      </c>
      <c r="G27" s="105">
        <v>54</v>
      </c>
      <c r="H27" s="104">
        <v>52</v>
      </c>
      <c r="I27" s="103">
        <v>73</v>
      </c>
      <c r="J27" s="102">
        <f t="shared" si="0"/>
        <v>125</v>
      </c>
      <c r="K27" s="106" t="s">
        <v>81</v>
      </c>
      <c r="L27" s="105">
        <v>163</v>
      </c>
      <c r="M27" s="104">
        <v>151</v>
      </c>
      <c r="N27" s="103">
        <v>165</v>
      </c>
      <c r="O27" s="102">
        <f t="shared" si="1"/>
        <v>316</v>
      </c>
      <c r="P27" s="106" t="s">
        <v>80</v>
      </c>
      <c r="Q27" s="105">
        <v>49</v>
      </c>
      <c r="R27" s="104">
        <v>68</v>
      </c>
      <c r="S27" s="103">
        <v>69</v>
      </c>
      <c r="T27" s="102">
        <f t="shared" si="2"/>
        <v>137</v>
      </c>
      <c r="AI27"/>
    </row>
    <row r="28" spans="1:36" ht="14.25" customHeight="1" x14ac:dyDescent="0.15">
      <c r="A28" s="106" t="s">
        <v>186</v>
      </c>
      <c r="B28" s="105">
        <v>51</v>
      </c>
      <c r="C28" s="104">
        <v>53</v>
      </c>
      <c r="D28" s="103">
        <v>55</v>
      </c>
      <c r="E28" s="102">
        <f t="shared" si="3"/>
        <v>108</v>
      </c>
      <c r="F28" s="106" t="s">
        <v>185</v>
      </c>
      <c r="G28" s="105">
        <v>34</v>
      </c>
      <c r="H28" s="104">
        <v>38</v>
      </c>
      <c r="I28" s="103">
        <v>32</v>
      </c>
      <c r="J28" s="102">
        <f t="shared" si="0"/>
        <v>70</v>
      </c>
      <c r="K28" s="106" t="s">
        <v>79</v>
      </c>
      <c r="L28" s="105">
        <v>96</v>
      </c>
      <c r="M28" s="104">
        <v>101</v>
      </c>
      <c r="N28" s="103">
        <v>95</v>
      </c>
      <c r="O28" s="102">
        <f t="shared" si="1"/>
        <v>196</v>
      </c>
      <c r="P28" s="106" t="s">
        <v>78</v>
      </c>
      <c r="Q28" s="105">
        <v>42</v>
      </c>
      <c r="R28" s="104">
        <v>70</v>
      </c>
      <c r="S28" s="103">
        <v>75</v>
      </c>
      <c r="T28" s="102">
        <f t="shared" si="2"/>
        <v>145</v>
      </c>
      <c r="AI28"/>
    </row>
    <row r="29" spans="1:36" ht="14.25" customHeight="1" x14ac:dyDescent="0.15">
      <c r="A29" s="106" t="s">
        <v>184</v>
      </c>
      <c r="B29" s="105">
        <v>103</v>
      </c>
      <c r="C29" s="104">
        <v>119</v>
      </c>
      <c r="D29" s="103">
        <v>125</v>
      </c>
      <c r="E29" s="102">
        <f t="shared" si="3"/>
        <v>244</v>
      </c>
      <c r="F29" s="106" t="s">
        <v>183</v>
      </c>
      <c r="G29" s="105">
        <v>32</v>
      </c>
      <c r="H29" s="104">
        <v>24</v>
      </c>
      <c r="I29" s="103">
        <v>26</v>
      </c>
      <c r="J29" s="102">
        <f t="shared" si="0"/>
        <v>50</v>
      </c>
      <c r="K29" s="106" t="s">
        <v>77</v>
      </c>
      <c r="L29" s="105">
        <v>148</v>
      </c>
      <c r="M29" s="104">
        <v>158</v>
      </c>
      <c r="N29" s="103">
        <v>166</v>
      </c>
      <c r="O29" s="102">
        <f t="shared" si="1"/>
        <v>324</v>
      </c>
      <c r="P29" s="106" t="s">
        <v>76</v>
      </c>
      <c r="Q29" s="105">
        <v>56</v>
      </c>
      <c r="R29" s="104">
        <v>72</v>
      </c>
      <c r="S29" s="103">
        <v>64</v>
      </c>
      <c r="T29" s="102">
        <f t="shared" si="2"/>
        <v>136</v>
      </c>
      <c r="AI29"/>
    </row>
    <row r="30" spans="1:36" ht="14.25" customHeight="1" x14ac:dyDescent="0.15">
      <c r="A30" s="106" t="s">
        <v>182</v>
      </c>
      <c r="B30" s="105">
        <v>40</v>
      </c>
      <c r="C30" s="104">
        <v>41</v>
      </c>
      <c r="D30" s="103">
        <v>47</v>
      </c>
      <c r="E30" s="102">
        <f t="shared" si="3"/>
        <v>88</v>
      </c>
      <c r="F30" s="106" t="s">
        <v>181</v>
      </c>
      <c r="G30" s="105">
        <v>88</v>
      </c>
      <c r="H30" s="104">
        <v>56</v>
      </c>
      <c r="I30" s="103">
        <v>77</v>
      </c>
      <c r="J30" s="102">
        <f t="shared" si="0"/>
        <v>133</v>
      </c>
      <c r="K30" s="106" t="s">
        <v>75</v>
      </c>
      <c r="L30" s="105">
        <v>41</v>
      </c>
      <c r="M30" s="104">
        <v>50</v>
      </c>
      <c r="N30" s="103">
        <v>59</v>
      </c>
      <c r="O30" s="102">
        <f t="shared" si="1"/>
        <v>109</v>
      </c>
      <c r="P30" s="106" t="s">
        <v>74</v>
      </c>
      <c r="Q30" s="105">
        <v>69</v>
      </c>
      <c r="R30" s="104">
        <v>119</v>
      </c>
      <c r="S30" s="103">
        <v>114</v>
      </c>
      <c r="T30" s="102">
        <f t="shared" si="2"/>
        <v>233</v>
      </c>
      <c r="AJ30"/>
    </row>
    <row r="31" spans="1:36" ht="14.25" customHeight="1" x14ac:dyDescent="0.15">
      <c r="A31" s="106" t="s">
        <v>180</v>
      </c>
      <c r="B31" s="105">
        <v>38</v>
      </c>
      <c r="C31" s="104">
        <v>35</v>
      </c>
      <c r="D31" s="103">
        <v>39</v>
      </c>
      <c r="E31" s="102">
        <f t="shared" si="3"/>
        <v>74</v>
      </c>
      <c r="F31" s="106" t="s">
        <v>179</v>
      </c>
      <c r="G31" s="105">
        <v>46</v>
      </c>
      <c r="H31" s="104">
        <v>41</v>
      </c>
      <c r="I31" s="103">
        <v>47</v>
      </c>
      <c r="J31" s="102">
        <f t="shared" si="0"/>
        <v>88</v>
      </c>
      <c r="K31" s="106" t="s">
        <v>73</v>
      </c>
      <c r="L31" s="105">
        <v>64</v>
      </c>
      <c r="M31" s="104">
        <v>86</v>
      </c>
      <c r="N31" s="103">
        <v>87</v>
      </c>
      <c r="O31" s="102">
        <f t="shared" si="1"/>
        <v>173</v>
      </c>
      <c r="P31" s="106" t="s">
        <v>72</v>
      </c>
      <c r="Q31" s="105">
        <v>17</v>
      </c>
      <c r="R31" s="104">
        <v>40</v>
      </c>
      <c r="S31" s="103">
        <v>35</v>
      </c>
      <c r="T31" s="102">
        <f t="shared" si="2"/>
        <v>75</v>
      </c>
      <c r="AJ31"/>
    </row>
    <row r="32" spans="1:36" ht="14.25" customHeight="1" x14ac:dyDescent="0.15">
      <c r="A32" s="106" t="s">
        <v>178</v>
      </c>
      <c r="B32" s="105">
        <v>33</v>
      </c>
      <c r="C32" s="104">
        <v>25</v>
      </c>
      <c r="D32" s="103">
        <v>38</v>
      </c>
      <c r="E32" s="102">
        <f t="shared" si="3"/>
        <v>63</v>
      </c>
      <c r="F32" s="106" t="s">
        <v>177</v>
      </c>
      <c r="G32" s="105">
        <v>87</v>
      </c>
      <c r="H32" s="104">
        <v>86</v>
      </c>
      <c r="I32" s="103">
        <v>101</v>
      </c>
      <c r="J32" s="102">
        <f t="shared" si="0"/>
        <v>187</v>
      </c>
      <c r="K32" s="106" t="s">
        <v>71</v>
      </c>
      <c r="L32" s="105">
        <v>19</v>
      </c>
      <c r="M32" s="104">
        <v>24</v>
      </c>
      <c r="N32" s="103">
        <v>30</v>
      </c>
      <c r="O32" s="102">
        <f t="shared" si="1"/>
        <v>54</v>
      </c>
      <c r="P32" s="106" t="s">
        <v>70</v>
      </c>
      <c r="Q32" s="105">
        <v>17</v>
      </c>
      <c r="R32" s="104">
        <v>29</v>
      </c>
      <c r="S32" s="103">
        <v>29</v>
      </c>
      <c r="T32" s="102">
        <f t="shared" si="2"/>
        <v>58</v>
      </c>
      <c r="AJ32"/>
    </row>
    <row r="33" spans="1:36" ht="14.25" customHeight="1" x14ac:dyDescent="0.15">
      <c r="A33" s="106" t="s">
        <v>176</v>
      </c>
      <c r="B33" s="105">
        <v>26</v>
      </c>
      <c r="C33" s="104">
        <v>23</v>
      </c>
      <c r="D33" s="103">
        <v>31</v>
      </c>
      <c r="E33" s="102">
        <f t="shared" si="3"/>
        <v>54</v>
      </c>
      <c r="F33" s="106" t="s">
        <v>175</v>
      </c>
      <c r="G33" s="105">
        <v>53</v>
      </c>
      <c r="H33" s="104">
        <v>55</v>
      </c>
      <c r="I33" s="103">
        <v>62</v>
      </c>
      <c r="J33" s="102">
        <f t="shared" si="0"/>
        <v>117</v>
      </c>
      <c r="K33" s="106" t="s">
        <v>69</v>
      </c>
      <c r="L33" s="105">
        <v>70</v>
      </c>
      <c r="M33" s="104">
        <v>56</v>
      </c>
      <c r="N33" s="103">
        <v>86</v>
      </c>
      <c r="O33" s="102">
        <f t="shared" si="1"/>
        <v>142</v>
      </c>
      <c r="P33" s="106" t="s">
        <v>68</v>
      </c>
      <c r="Q33" s="105">
        <v>16</v>
      </c>
      <c r="R33" s="104">
        <v>22</v>
      </c>
      <c r="S33" s="103">
        <v>34</v>
      </c>
      <c r="T33" s="102">
        <f t="shared" si="2"/>
        <v>56</v>
      </c>
      <c r="AJ33"/>
    </row>
    <row r="34" spans="1:36" ht="14.25" customHeight="1" x14ac:dyDescent="0.15">
      <c r="A34" s="106" t="s">
        <v>174</v>
      </c>
      <c r="B34" s="105">
        <v>54</v>
      </c>
      <c r="C34" s="104">
        <v>63</v>
      </c>
      <c r="D34" s="103">
        <v>71</v>
      </c>
      <c r="E34" s="102">
        <f t="shared" si="3"/>
        <v>134</v>
      </c>
      <c r="F34" s="106" t="s">
        <v>173</v>
      </c>
      <c r="G34" s="105">
        <v>162</v>
      </c>
      <c r="H34" s="104">
        <v>155</v>
      </c>
      <c r="I34" s="103">
        <v>166</v>
      </c>
      <c r="J34" s="102">
        <f t="shared" si="0"/>
        <v>321</v>
      </c>
      <c r="K34" s="106" t="s">
        <v>67</v>
      </c>
      <c r="L34" s="105">
        <v>60</v>
      </c>
      <c r="M34" s="104">
        <v>60</v>
      </c>
      <c r="N34" s="103">
        <v>66</v>
      </c>
      <c r="O34" s="102">
        <f t="shared" si="1"/>
        <v>126</v>
      </c>
      <c r="P34" s="106" t="s">
        <v>66</v>
      </c>
      <c r="Q34" s="105">
        <v>13</v>
      </c>
      <c r="R34" s="104">
        <v>24</v>
      </c>
      <c r="S34" s="103">
        <v>32</v>
      </c>
      <c r="T34" s="102">
        <f t="shared" si="2"/>
        <v>56</v>
      </c>
      <c r="AJ34"/>
    </row>
    <row r="35" spans="1:36" ht="14.25" customHeight="1" x14ac:dyDescent="0.15">
      <c r="A35" s="106" t="s">
        <v>172</v>
      </c>
      <c r="B35" s="105">
        <v>138</v>
      </c>
      <c r="C35" s="104">
        <v>162</v>
      </c>
      <c r="D35" s="103">
        <v>204</v>
      </c>
      <c r="E35" s="102">
        <f t="shared" si="3"/>
        <v>366</v>
      </c>
      <c r="F35" s="106" t="s">
        <v>171</v>
      </c>
      <c r="G35" s="105">
        <v>39</v>
      </c>
      <c r="H35" s="104">
        <v>40</v>
      </c>
      <c r="I35" s="103">
        <v>43</v>
      </c>
      <c r="J35" s="102">
        <f t="shared" si="0"/>
        <v>83</v>
      </c>
      <c r="K35" s="106" t="s">
        <v>65</v>
      </c>
      <c r="L35" s="105">
        <v>41</v>
      </c>
      <c r="M35" s="104">
        <v>51</v>
      </c>
      <c r="N35" s="103">
        <v>61</v>
      </c>
      <c r="O35" s="102">
        <f t="shared" si="1"/>
        <v>112</v>
      </c>
      <c r="P35" s="106" t="s">
        <v>64</v>
      </c>
      <c r="Q35" s="105">
        <v>19</v>
      </c>
      <c r="R35" s="104">
        <v>23</v>
      </c>
      <c r="S35" s="103">
        <v>28</v>
      </c>
      <c r="T35" s="102">
        <f t="shared" si="2"/>
        <v>51</v>
      </c>
      <c r="AJ35"/>
    </row>
    <row r="36" spans="1:36" ht="14.25" customHeight="1" x14ac:dyDescent="0.15">
      <c r="A36" s="106" t="s">
        <v>170</v>
      </c>
      <c r="B36" s="105">
        <v>56</v>
      </c>
      <c r="C36" s="104">
        <v>65</v>
      </c>
      <c r="D36" s="103">
        <v>68</v>
      </c>
      <c r="E36" s="102">
        <f t="shared" si="3"/>
        <v>133</v>
      </c>
      <c r="F36" s="106" t="s">
        <v>169</v>
      </c>
      <c r="G36" s="105">
        <v>51</v>
      </c>
      <c r="H36" s="104">
        <v>49</v>
      </c>
      <c r="I36" s="103">
        <v>55</v>
      </c>
      <c r="J36" s="102">
        <f t="shared" ref="J36:J67" si="4">SUM(H36:I36)</f>
        <v>104</v>
      </c>
      <c r="K36" s="106" t="s">
        <v>63</v>
      </c>
      <c r="L36" s="105">
        <v>43</v>
      </c>
      <c r="M36" s="104">
        <v>49</v>
      </c>
      <c r="N36" s="103">
        <v>55</v>
      </c>
      <c r="O36" s="102">
        <f t="shared" ref="O36:O67" si="5">SUM(M36:N36)</f>
        <v>104</v>
      </c>
      <c r="P36" s="106" t="s">
        <v>62</v>
      </c>
      <c r="Q36" s="105">
        <v>39</v>
      </c>
      <c r="R36" s="104">
        <v>79</v>
      </c>
      <c r="S36" s="103">
        <v>63</v>
      </c>
      <c r="T36" s="102">
        <f t="shared" ref="T36:T67" si="6">SUM(R36:S36)</f>
        <v>142</v>
      </c>
      <c r="AJ36"/>
    </row>
    <row r="37" spans="1:36" ht="14.25" customHeight="1" x14ac:dyDescent="0.15">
      <c r="A37" s="106" t="s">
        <v>168</v>
      </c>
      <c r="B37" s="105">
        <v>39</v>
      </c>
      <c r="C37" s="104">
        <v>43</v>
      </c>
      <c r="D37" s="103">
        <v>53</v>
      </c>
      <c r="E37" s="102">
        <f t="shared" si="3"/>
        <v>96</v>
      </c>
      <c r="F37" s="106" t="s">
        <v>167</v>
      </c>
      <c r="G37" s="105">
        <v>21</v>
      </c>
      <c r="H37" s="104">
        <v>21</v>
      </c>
      <c r="I37" s="103">
        <v>21</v>
      </c>
      <c r="J37" s="102">
        <f t="shared" si="4"/>
        <v>42</v>
      </c>
      <c r="K37" s="106" t="s">
        <v>61</v>
      </c>
      <c r="L37" s="105">
        <v>59</v>
      </c>
      <c r="M37" s="104">
        <v>58</v>
      </c>
      <c r="N37" s="103">
        <v>60</v>
      </c>
      <c r="O37" s="102">
        <f t="shared" si="5"/>
        <v>118</v>
      </c>
      <c r="P37" s="106" t="s">
        <v>60</v>
      </c>
      <c r="Q37" s="105">
        <v>38</v>
      </c>
      <c r="R37" s="104">
        <v>47</v>
      </c>
      <c r="S37" s="103">
        <v>54</v>
      </c>
      <c r="T37" s="102">
        <f t="shared" si="6"/>
        <v>101</v>
      </c>
      <c r="AJ37"/>
    </row>
    <row r="38" spans="1:36" ht="14.25" customHeight="1" x14ac:dyDescent="0.15">
      <c r="A38" s="106" t="s">
        <v>166</v>
      </c>
      <c r="B38" s="105">
        <v>82</v>
      </c>
      <c r="C38" s="104">
        <v>89</v>
      </c>
      <c r="D38" s="103">
        <v>96</v>
      </c>
      <c r="E38" s="102">
        <f t="shared" si="3"/>
        <v>185</v>
      </c>
      <c r="F38" s="106" t="s">
        <v>165</v>
      </c>
      <c r="G38" s="105">
        <v>29</v>
      </c>
      <c r="H38" s="104">
        <v>22</v>
      </c>
      <c r="I38" s="103">
        <v>45</v>
      </c>
      <c r="J38" s="102">
        <f t="shared" si="4"/>
        <v>67</v>
      </c>
      <c r="K38" s="106" t="s">
        <v>59</v>
      </c>
      <c r="L38" s="105">
        <v>60</v>
      </c>
      <c r="M38" s="104">
        <v>74</v>
      </c>
      <c r="N38" s="103">
        <v>62</v>
      </c>
      <c r="O38" s="102">
        <f t="shared" si="5"/>
        <v>136</v>
      </c>
      <c r="P38" s="106" t="s">
        <v>58</v>
      </c>
      <c r="Q38" s="105">
        <v>24</v>
      </c>
      <c r="R38" s="104">
        <v>26</v>
      </c>
      <c r="S38" s="103">
        <v>30</v>
      </c>
      <c r="T38" s="102">
        <f t="shared" si="6"/>
        <v>56</v>
      </c>
      <c r="AJ38"/>
    </row>
    <row r="39" spans="1:36" ht="14.25" customHeight="1" x14ac:dyDescent="0.15">
      <c r="A39" s="106" t="s">
        <v>164</v>
      </c>
      <c r="B39" s="105">
        <v>221</v>
      </c>
      <c r="C39" s="104">
        <v>221</v>
      </c>
      <c r="D39" s="103">
        <v>232</v>
      </c>
      <c r="E39" s="102">
        <f t="shared" si="3"/>
        <v>453</v>
      </c>
      <c r="F39" s="106" t="s">
        <v>163</v>
      </c>
      <c r="G39" s="105">
        <v>46</v>
      </c>
      <c r="H39" s="104">
        <v>53</v>
      </c>
      <c r="I39" s="103">
        <v>48</v>
      </c>
      <c r="J39" s="102">
        <f t="shared" si="4"/>
        <v>101</v>
      </c>
      <c r="K39" s="106" t="s">
        <v>57</v>
      </c>
      <c r="L39" s="105">
        <v>8</v>
      </c>
      <c r="M39" s="104">
        <v>10</v>
      </c>
      <c r="N39" s="103">
        <v>15</v>
      </c>
      <c r="O39" s="102">
        <f t="shared" si="5"/>
        <v>25</v>
      </c>
      <c r="P39" s="106" t="s">
        <v>56</v>
      </c>
      <c r="Q39" s="105">
        <v>17</v>
      </c>
      <c r="R39" s="104">
        <v>21</v>
      </c>
      <c r="S39" s="103">
        <v>20</v>
      </c>
      <c r="T39" s="102">
        <f t="shared" si="6"/>
        <v>41</v>
      </c>
      <c r="AJ39"/>
    </row>
    <row r="40" spans="1:36" ht="14.25" customHeight="1" x14ac:dyDescent="0.15">
      <c r="A40" s="106" t="s">
        <v>162</v>
      </c>
      <c r="B40" s="105">
        <v>164</v>
      </c>
      <c r="C40" s="104">
        <v>183</v>
      </c>
      <c r="D40" s="103">
        <v>185</v>
      </c>
      <c r="E40" s="102">
        <f t="shared" si="3"/>
        <v>368</v>
      </c>
      <c r="F40" s="106" t="s">
        <v>161</v>
      </c>
      <c r="G40" s="105">
        <v>13</v>
      </c>
      <c r="H40" s="104">
        <v>15</v>
      </c>
      <c r="I40" s="103">
        <v>16</v>
      </c>
      <c r="J40" s="102">
        <f t="shared" si="4"/>
        <v>31</v>
      </c>
      <c r="K40" s="106" t="s">
        <v>55</v>
      </c>
      <c r="L40" s="105">
        <v>29</v>
      </c>
      <c r="M40" s="104">
        <v>32</v>
      </c>
      <c r="N40" s="103">
        <v>36</v>
      </c>
      <c r="O40" s="102">
        <f t="shared" si="5"/>
        <v>68</v>
      </c>
      <c r="P40" s="106" t="s">
        <v>54</v>
      </c>
      <c r="Q40" s="105">
        <v>36</v>
      </c>
      <c r="R40" s="104">
        <v>41</v>
      </c>
      <c r="S40" s="103">
        <v>42</v>
      </c>
      <c r="T40" s="102">
        <f t="shared" si="6"/>
        <v>83</v>
      </c>
      <c r="AJ40"/>
    </row>
    <row r="41" spans="1:36" ht="14.25" customHeight="1" x14ac:dyDescent="0.15">
      <c r="A41" s="106" t="s">
        <v>160</v>
      </c>
      <c r="B41" s="105">
        <v>62</v>
      </c>
      <c r="C41" s="104">
        <v>75</v>
      </c>
      <c r="D41" s="103">
        <v>84</v>
      </c>
      <c r="E41" s="102">
        <f t="shared" si="3"/>
        <v>159</v>
      </c>
      <c r="F41" s="106" t="s">
        <v>159</v>
      </c>
      <c r="G41" s="105">
        <v>107</v>
      </c>
      <c r="H41" s="104">
        <v>38</v>
      </c>
      <c r="I41" s="103">
        <v>89</v>
      </c>
      <c r="J41" s="102">
        <f t="shared" si="4"/>
        <v>127</v>
      </c>
      <c r="K41" s="106" t="s">
        <v>53</v>
      </c>
      <c r="L41" s="105">
        <v>22</v>
      </c>
      <c r="M41" s="104">
        <v>30</v>
      </c>
      <c r="N41" s="103">
        <v>31</v>
      </c>
      <c r="O41" s="102">
        <f t="shared" si="5"/>
        <v>61</v>
      </c>
      <c r="P41" s="106" t="s">
        <v>52</v>
      </c>
      <c r="Q41" s="105">
        <v>17</v>
      </c>
      <c r="R41" s="104">
        <v>21</v>
      </c>
      <c r="S41" s="103">
        <v>21</v>
      </c>
      <c r="T41" s="102">
        <f t="shared" si="6"/>
        <v>42</v>
      </c>
      <c r="AJ41"/>
    </row>
    <row r="42" spans="1:36" ht="14.25" customHeight="1" x14ac:dyDescent="0.15">
      <c r="A42" s="106" t="s">
        <v>158</v>
      </c>
      <c r="B42" s="105">
        <v>65</v>
      </c>
      <c r="C42" s="104">
        <v>74</v>
      </c>
      <c r="D42" s="103">
        <v>76</v>
      </c>
      <c r="E42" s="102">
        <f t="shared" si="3"/>
        <v>150</v>
      </c>
      <c r="F42" s="106" t="s">
        <v>157</v>
      </c>
      <c r="G42" s="105">
        <v>51</v>
      </c>
      <c r="H42" s="104">
        <v>44</v>
      </c>
      <c r="I42" s="103">
        <v>46</v>
      </c>
      <c r="J42" s="102">
        <f t="shared" si="4"/>
        <v>90</v>
      </c>
      <c r="K42" s="106" t="s">
        <v>51</v>
      </c>
      <c r="L42" s="105">
        <v>45</v>
      </c>
      <c r="M42" s="104">
        <v>65</v>
      </c>
      <c r="N42" s="103">
        <v>62</v>
      </c>
      <c r="O42" s="102">
        <f t="shared" si="5"/>
        <v>127</v>
      </c>
      <c r="P42" s="106" t="s">
        <v>50</v>
      </c>
      <c r="Q42" s="105">
        <v>26</v>
      </c>
      <c r="R42" s="104">
        <v>30</v>
      </c>
      <c r="S42" s="103">
        <v>32</v>
      </c>
      <c r="T42" s="102">
        <f t="shared" si="6"/>
        <v>62</v>
      </c>
      <c r="AJ42"/>
    </row>
    <row r="43" spans="1:36" ht="14.25" customHeight="1" x14ac:dyDescent="0.15">
      <c r="A43" s="106" t="s">
        <v>156</v>
      </c>
      <c r="B43" s="105">
        <v>63</v>
      </c>
      <c r="C43" s="104">
        <v>49</v>
      </c>
      <c r="D43" s="103">
        <v>73</v>
      </c>
      <c r="E43" s="102">
        <f t="shared" si="3"/>
        <v>122</v>
      </c>
      <c r="F43" s="106" t="s">
        <v>155</v>
      </c>
      <c r="G43" s="105">
        <v>36</v>
      </c>
      <c r="H43" s="104">
        <v>29</v>
      </c>
      <c r="I43" s="103">
        <v>38</v>
      </c>
      <c r="J43" s="102">
        <f t="shared" si="4"/>
        <v>67</v>
      </c>
      <c r="K43" s="106" t="s">
        <v>49</v>
      </c>
      <c r="L43" s="105">
        <v>135</v>
      </c>
      <c r="M43" s="104">
        <v>149</v>
      </c>
      <c r="N43" s="103">
        <v>145</v>
      </c>
      <c r="O43" s="102">
        <f t="shared" si="5"/>
        <v>294</v>
      </c>
      <c r="P43" s="106" t="s">
        <v>48</v>
      </c>
      <c r="Q43" s="105">
        <v>15</v>
      </c>
      <c r="R43" s="104">
        <v>17</v>
      </c>
      <c r="S43" s="103">
        <v>21</v>
      </c>
      <c r="T43" s="102">
        <f t="shared" si="6"/>
        <v>38</v>
      </c>
      <c r="AJ43"/>
    </row>
    <row r="44" spans="1:36" ht="14.25" customHeight="1" x14ac:dyDescent="0.15">
      <c r="A44" s="106" t="s">
        <v>154</v>
      </c>
      <c r="B44" s="105">
        <v>40</v>
      </c>
      <c r="C44" s="104">
        <v>56</v>
      </c>
      <c r="D44" s="103">
        <v>45</v>
      </c>
      <c r="E44" s="102">
        <f t="shared" si="3"/>
        <v>101</v>
      </c>
      <c r="F44" s="106" t="s">
        <v>153</v>
      </c>
      <c r="G44" s="105">
        <v>84</v>
      </c>
      <c r="H44" s="104">
        <v>79</v>
      </c>
      <c r="I44" s="103">
        <v>83</v>
      </c>
      <c r="J44" s="102">
        <f t="shared" si="4"/>
        <v>162</v>
      </c>
      <c r="K44" s="106" t="s">
        <v>47</v>
      </c>
      <c r="L44" s="105">
        <v>120</v>
      </c>
      <c r="M44" s="104">
        <v>146</v>
      </c>
      <c r="N44" s="103">
        <v>139</v>
      </c>
      <c r="O44" s="102">
        <f t="shared" si="5"/>
        <v>285</v>
      </c>
      <c r="P44" s="106" t="s">
        <v>46</v>
      </c>
      <c r="Q44" s="105">
        <v>24</v>
      </c>
      <c r="R44" s="104">
        <v>45</v>
      </c>
      <c r="S44" s="103">
        <v>36</v>
      </c>
      <c r="T44" s="102">
        <f t="shared" si="6"/>
        <v>81</v>
      </c>
      <c r="AJ44"/>
    </row>
    <row r="45" spans="1:36" ht="14.25" customHeight="1" x14ac:dyDescent="0.15">
      <c r="A45" s="106" t="s">
        <v>152</v>
      </c>
      <c r="B45" s="105">
        <v>63</v>
      </c>
      <c r="C45" s="104">
        <v>75</v>
      </c>
      <c r="D45" s="103">
        <v>93</v>
      </c>
      <c r="E45" s="102">
        <f t="shared" si="3"/>
        <v>168</v>
      </c>
      <c r="F45" s="106" t="s">
        <v>151</v>
      </c>
      <c r="G45" s="105">
        <v>14</v>
      </c>
      <c r="H45" s="104">
        <v>14</v>
      </c>
      <c r="I45" s="103">
        <v>10</v>
      </c>
      <c r="J45" s="102">
        <f t="shared" si="4"/>
        <v>24</v>
      </c>
      <c r="K45" s="106" t="s">
        <v>45</v>
      </c>
      <c r="L45" s="105">
        <v>147</v>
      </c>
      <c r="M45" s="104">
        <v>159</v>
      </c>
      <c r="N45" s="103">
        <v>172</v>
      </c>
      <c r="O45" s="102">
        <f t="shared" si="5"/>
        <v>331</v>
      </c>
      <c r="P45" s="106" t="s">
        <v>44</v>
      </c>
      <c r="Q45" s="105">
        <v>13</v>
      </c>
      <c r="R45" s="104">
        <v>21</v>
      </c>
      <c r="S45" s="103">
        <v>19</v>
      </c>
      <c r="T45" s="102">
        <f t="shared" si="6"/>
        <v>40</v>
      </c>
      <c r="AJ45"/>
    </row>
    <row r="46" spans="1:36" ht="14.25" customHeight="1" x14ac:dyDescent="0.15">
      <c r="A46" s="106" t="s">
        <v>150</v>
      </c>
      <c r="B46" s="105">
        <v>16</v>
      </c>
      <c r="C46" s="104">
        <v>29</v>
      </c>
      <c r="D46" s="103">
        <v>26</v>
      </c>
      <c r="E46" s="102">
        <f t="shared" si="3"/>
        <v>55</v>
      </c>
      <c r="F46" s="106" t="s">
        <v>149</v>
      </c>
      <c r="G46" s="105">
        <v>108</v>
      </c>
      <c r="H46" s="104">
        <v>68</v>
      </c>
      <c r="I46" s="103">
        <v>121</v>
      </c>
      <c r="J46" s="102">
        <f t="shared" si="4"/>
        <v>189</v>
      </c>
      <c r="K46" s="106" t="s">
        <v>43</v>
      </c>
      <c r="L46" s="105">
        <v>82</v>
      </c>
      <c r="M46" s="104">
        <v>124</v>
      </c>
      <c r="N46" s="103">
        <v>122</v>
      </c>
      <c r="O46" s="102">
        <f t="shared" si="5"/>
        <v>246</v>
      </c>
      <c r="P46" s="106" t="s">
        <v>42</v>
      </c>
      <c r="Q46" s="105">
        <v>24</v>
      </c>
      <c r="R46" s="104">
        <v>36</v>
      </c>
      <c r="S46" s="103">
        <v>24</v>
      </c>
      <c r="T46" s="102">
        <f t="shared" si="6"/>
        <v>60</v>
      </c>
      <c r="AJ46"/>
    </row>
    <row r="47" spans="1:36" ht="14.25" customHeight="1" x14ac:dyDescent="0.15">
      <c r="A47" s="106" t="s">
        <v>148</v>
      </c>
      <c r="B47" s="105">
        <v>12</v>
      </c>
      <c r="C47" s="104">
        <v>21</v>
      </c>
      <c r="D47" s="103">
        <v>24</v>
      </c>
      <c r="E47" s="102">
        <f t="shared" si="3"/>
        <v>45</v>
      </c>
      <c r="F47" s="106" t="s">
        <v>147</v>
      </c>
      <c r="G47" s="105">
        <v>6</v>
      </c>
      <c r="H47" s="104">
        <v>4</v>
      </c>
      <c r="I47" s="103">
        <v>7</v>
      </c>
      <c r="J47" s="102">
        <f t="shared" si="4"/>
        <v>11</v>
      </c>
      <c r="K47" s="106" t="s">
        <v>41</v>
      </c>
      <c r="L47" s="105">
        <v>201</v>
      </c>
      <c r="M47" s="104">
        <v>211</v>
      </c>
      <c r="N47" s="103">
        <v>257</v>
      </c>
      <c r="O47" s="102">
        <f t="shared" si="5"/>
        <v>468</v>
      </c>
      <c r="P47" s="106" t="s">
        <v>40</v>
      </c>
      <c r="Q47" s="105">
        <v>135</v>
      </c>
      <c r="R47" s="104">
        <v>103</v>
      </c>
      <c r="S47" s="103">
        <v>147</v>
      </c>
      <c r="T47" s="102">
        <f t="shared" si="6"/>
        <v>250</v>
      </c>
      <c r="AI47"/>
    </row>
    <row r="48" spans="1:36" ht="14.25" customHeight="1" x14ac:dyDescent="0.15">
      <c r="A48" s="106" t="s">
        <v>146</v>
      </c>
      <c r="B48" s="105">
        <v>11</v>
      </c>
      <c r="C48" s="104">
        <v>20</v>
      </c>
      <c r="D48" s="103">
        <v>14</v>
      </c>
      <c r="E48" s="102">
        <f t="shared" si="3"/>
        <v>34</v>
      </c>
      <c r="F48" s="106" t="s">
        <v>145</v>
      </c>
      <c r="G48" s="105">
        <v>17</v>
      </c>
      <c r="H48" s="104">
        <v>12</v>
      </c>
      <c r="I48" s="103">
        <v>17</v>
      </c>
      <c r="J48" s="102">
        <f t="shared" si="4"/>
        <v>29</v>
      </c>
      <c r="K48" s="106" t="s">
        <v>39</v>
      </c>
      <c r="L48" s="105">
        <v>153</v>
      </c>
      <c r="M48" s="104">
        <v>190</v>
      </c>
      <c r="N48" s="103">
        <v>173</v>
      </c>
      <c r="O48" s="102">
        <f t="shared" si="5"/>
        <v>363</v>
      </c>
      <c r="P48" s="106" t="s">
        <v>38</v>
      </c>
      <c r="Q48" s="105">
        <v>27</v>
      </c>
      <c r="R48" s="104">
        <v>39</v>
      </c>
      <c r="S48" s="103">
        <v>46</v>
      </c>
      <c r="T48" s="102">
        <f t="shared" si="6"/>
        <v>85</v>
      </c>
      <c r="AI48"/>
    </row>
    <row r="49" spans="1:36" ht="14.25" customHeight="1" x14ac:dyDescent="0.15">
      <c r="A49" s="106" t="s">
        <v>144</v>
      </c>
      <c r="B49" s="105">
        <v>129</v>
      </c>
      <c r="C49" s="104">
        <v>177</v>
      </c>
      <c r="D49" s="103">
        <v>182</v>
      </c>
      <c r="E49" s="102">
        <f t="shared" si="3"/>
        <v>359</v>
      </c>
      <c r="F49" s="106" t="s">
        <v>143</v>
      </c>
      <c r="G49" s="105">
        <v>114</v>
      </c>
      <c r="H49" s="104">
        <v>109</v>
      </c>
      <c r="I49" s="103">
        <v>122</v>
      </c>
      <c r="J49" s="102">
        <f t="shared" si="4"/>
        <v>231</v>
      </c>
      <c r="K49" s="106" t="s">
        <v>37</v>
      </c>
      <c r="L49" s="105">
        <v>83</v>
      </c>
      <c r="M49" s="104">
        <v>54</v>
      </c>
      <c r="N49" s="103">
        <v>87</v>
      </c>
      <c r="O49" s="102">
        <f t="shared" si="5"/>
        <v>141</v>
      </c>
      <c r="P49" s="106" t="s">
        <v>36</v>
      </c>
      <c r="Q49" s="105">
        <v>24</v>
      </c>
      <c r="R49" s="104">
        <v>33</v>
      </c>
      <c r="S49" s="103">
        <v>33</v>
      </c>
      <c r="T49" s="102">
        <f t="shared" si="6"/>
        <v>66</v>
      </c>
      <c r="AI49"/>
    </row>
    <row r="50" spans="1:36" ht="14.25" customHeight="1" x14ac:dyDescent="0.15">
      <c r="A50" s="106" t="s">
        <v>142</v>
      </c>
      <c r="B50" s="105">
        <v>95</v>
      </c>
      <c r="C50" s="104">
        <v>128</v>
      </c>
      <c r="D50" s="103">
        <v>131</v>
      </c>
      <c r="E50" s="102">
        <f t="shared" si="3"/>
        <v>259</v>
      </c>
      <c r="F50" s="106" t="s">
        <v>141</v>
      </c>
      <c r="G50" s="105">
        <v>154</v>
      </c>
      <c r="H50" s="104">
        <v>153</v>
      </c>
      <c r="I50" s="103">
        <v>168</v>
      </c>
      <c r="J50" s="102">
        <f t="shared" si="4"/>
        <v>321</v>
      </c>
      <c r="K50" s="106" t="s">
        <v>35</v>
      </c>
      <c r="L50" s="105">
        <v>140</v>
      </c>
      <c r="M50" s="104">
        <v>184</v>
      </c>
      <c r="N50" s="103">
        <v>173</v>
      </c>
      <c r="O50" s="102">
        <f t="shared" si="5"/>
        <v>357</v>
      </c>
      <c r="P50" s="106" t="s">
        <v>34</v>
      </c>
      <c r="Q50" s="105">
        <v>24</v>
      </c>
      <c r="R50" s="104">
        <v>33</v>
      </c>
      <c r="S50" s="103">
        <v>37</v>
      </c>
      <c r="T50" s="102">
        <f t="shared" si="6"/>
        <v>70</v>
      </c>
    </row>
    <row r="51" spans="1:36" ht="14.25" customHeight="1" x14ac:dyDescent="0.15">
      <c r="A51" s="106" t="s">
        <v>140</v>
      </c>
      <c r="B51" s="105">
        <v>49</v>
      </c>
      <c r="C51" s="104">
        <v>51</v>
      </c>
      <c r="D51" s="103">
        <v>57</v>
      </c>
      <c r="E51" s="102">
        <f t="shared" si="3"/>
        <v>108</v>
      </c>
      <c r="F51" s="106" t="s">
        <v>139</v>
      </c>
      <c r="G51" s="105">
        <v>50</v>
      </c>
      <c r="H51" s="104">
        <v>42</v>
      </c>
      <c r="I51" s="103">
        <v>54</v>
      </c>
      <c r="J51" s="102">
        <f t="shared" si="4"/>
        <v>96</v>
      </c>
      <c r="K51" s="106" t="s">
        <v>33</v>
      </c>
      <c r="L51" s="105">
        <v>95</v>
      </c>
      <c r="M51" s="104">
        <v>101</v>
      </c>
      <c r="N51" s="103">
        <v>109</v>
      </c>
      <c r="O51" s="102">
        <f t="shared" si="5"/>
        <v>210</v>
      </c>
      <c r="P51" s="106" t="s">
        <v>32</v>
      </c>
      <c r="Q51" s="105">
        <v>33</v>
      </c>
      <c r="R51" s="104">
        <v>53</v>
      </c>
      <c r="S51" s="103">
        <v>47</v>
      </c>
      <c r="T51" s="102">
        <f t="shared" si="6"/>
        <v>100</v>
      </c>
    </row>
    <row r="52" spans="1:36" ht="14.25" customHeight="1" x14ac:dyDescent="0.15">
      <c r="A52" s="106" t="s">
        <v>138</v>
      </c>
      <c r="B52" s="105">
        <v>48</v>
      </c>
      <c r="C52" s="104">
        <v>58</v>
      </c>
      <c r="D52" s="103">
        <v>71</v>
      </c>
      <c r="E52" s="102">
        <f t="shared" si="3"/>
        <v>129</v>
      </c>
      <c r="F52" s="106" t="s">
        <v>137</v>
      </c>
      <c r="G52" s="105">
        <v>119</v>
      </c>
      <c r="H52" s="104">
        <v>135</v>
      </c>
      <c r="I52" s="103">
        <v>129</v>
      </c>
      <c r="J52" s="102">
        <f t="shared" si="4"/>
        <v>264</v>
      </c>
      <c r="K52" s="106" t="s">
        <v>31</v>
      </c>
      <c r="L52" s="105">
        <v>102</v>
      </c>
      <c r="M52" s="104">
        <v>91</v>
      </c>
      <c r="N52" s="103">
        <v>139</v>
      </c>
      <c r="O52" s="102">
        <f t="shared" si="5"/>
        <v>230</v>
      </c>
      <c r="P52" s="106" t="s">
        <v>30</v>
      </c>
      <c r="Q52" s="105">
        <v>43</v>
      </c>
      <c r="R52" s="104">
        <v>70</v>
      </c>
      <c r="S52" s="103">
        <v>61</v>
      </c>
      <c r="T52" s="102">
        <f t="shared" si="6"/>
        <v>131</v>
      </c>
    </row>
    <row r="53" spans="1:36" ht="14.25" customHeight="1" x14ac:dyDescent="0.15">
      <c r="A53" s="106" t="s">
        <v>136</v>
      </c>
      <c r="B53" s="105">
        <v>32</v>
      </c>
      <c r="C53" s="104">
        <v>27</v>
      </c>
      <c r="D53" s="103">
        <v>39</v>
      </c>
      <c r="E53" s="102">
        <f t="shared" si="3"/>
        <v>66</v>
      </c>
      <c r="F53" s="106" t="s">
        <v>135</v>
      </c>
      <c r="G53" s="105">
        <v>19</v>
      </c>
      <c r="H53" s="104">
        <v>21</v>
      </c>
      <c r="I53" s="103">
        <v>19</v>
      </c>
      <c r="J53" s="102">
        <f t="shared" si="4"/>
        <v>40</v>
      </c>
      <c r="K53" s="106" t="s">
        <v>29</v>
      </c>
      <c r="L53" s="105">
        <v>96</v>
      </c>
      <c r="M53" s="104">
        <v>116</v>
      </c>
      <c r="N53" s="103">
        <v>110</v>
      </c>
      <c r="O53" s="102">
        <f t="shared" si="5"/>
        <v>226</v>
      </c>
      <c r="P53" s="106" t="s">
        <v>28</v>
      </c>
      <c r="Q53" s="105">
        <v>33</v>
      </c>
      <c r="R53" s="104">
        <v>51</v>
      </c>
      <c r="S53" s="103">
        <v>49</v>
      </c>
      <c r="T53" s="102">
        <f t="shared" si="6"/>
        <v>100</v>
      </c>
    </row>
    <row r="54" spans="1:36" ht="14.25" customHeight="1" x14ac:dyDescent="0.15">
      <c r="A54" s="106" t="s">
        <v>134</v>
      </c>
      <c r="B54" s="105">
        <v>46</v>
      </c>
      <c r="C54" s="104">
        <v>50</v>
      </c>
      <c r="D54" s="103">
        <v>55</v>
      </c>
      <c r="E54" s="102">
        <f t="shared" si="3"/>
        <v>105</v>
      </c>
      <c r="F54" s="106" t="s">
        <v>133</v>
      </c>
      <c r="G54" s="105">
        <v>59</v>
      </c>
      <c r="H54" s="104">
        <v>53</v>
      </c>
      <c r="I54" s="103">
        <v>54</v>
      </c>
      <c r="J54" s="102">
        <f t="shared" si="4"/>
        <v>107</v>
      </c>
      <c r="K54" s="106" t="s">
        <v>27</v>
      </c>
      <c r="L54" s="105">
        <v>78</v>
      </c>
      <c r="M54" s="104">
        <v>74</v>
      </c>
      <c r="N54" s="103">
        <v>88</v>
      </c>
      <c r="O54" s="102">
        <f t="shared" si="5"/>
        <v>162</v>
      </c>
      <c r="P54" s="106" t="s">
        <v>26</v>
      </c>
      <c r="Q54" s="105">
        <v>23</v>
      </c>
      <c r="R54" s="104">
        <v>29</v>
      </c>
      <c r="S54" s="103">
        <v>35</v>
      </c>
      <c r="T54" s="102">
        <f t="shared" si="6"/>
        <v>64</v>
      </c>
    </row>
    <row r="55" spans="1:36" ht="14.25" customHeight="1" x14ac:dyDescent="0.15">
      <c r="A55" s="106" t="s">
        <v>132</v>
      </c>
      <c r="B55" s="105">
        <v>62</v>
      </c>
      <c r="C55" s="104">
        <v>46</v>
      </c>
      <c r="D55" s="103">
        <v>67</v>
      </c>
      <c r="E55" s="102">
        <f t="shared" si="3"/>
        <v>113</v>
      </c>
      <c r="F55" s="106" t="s">
        <v>131</v>
      </c>
      <c r="G55" s="105">
        <v>69</v>
      </c>
      <c r="H55" s="104">
        <v>42</v>
      </c>
      <c r="I55" s="103">
        <v>66</v>
      </c>
      <c r="J55" s="102">
        <f t="shared" si="4"/>
        <v>108</v>
      </c>
      <c r="K55" s="106" t="s">
        <v>25</v>
      </c>
      <c r="L55" s="105">
        <v>121</v>
      </c>
      <c r="M55" s="104">
        <v>167</v>
      </c>
      <c r="N55" s="103">
        <v>170</v>
      </c>
      <c r="O55" s="102">
        <f t="shared" si="5"/>
        <v>337</v>
      </c>
      <c r="P55" s="106" t="s">
        <v>24</v>
      </c>
      <c r="Q55" s="105">
        <v>30</v>
      </c>
      <c r="R55" s="104">
        <v>44</v>
      </c>
      <c r="S55" s="103">
        <v>45</v>
      </c>
      <c r="T55" s="102">
        <f t="shared" si="6"/>
        <v>89</v>
      </c>
    </row>
    <row r="56" spans="1:36" ht="14.25" customHeight="1" x14ac:dyDescent="0.15">
      <c r="A56" s="101" t="s">
        <v>130</v>
      </c>
      <c r="B56" s="100">
        <v>38</v>
      </c>
      <c r="C56" s="99">
        <v>42</v>
      </c>
      <c r="D56" s="98">
        <v>37</v>
      </c>
      <c r="E56" s="97">
        <f t="shared" si="3"/>
        <v>79</v>
      </c>
      <c r="F56" s="101" t="s">
        <v>129</v>
      </c>
      <c r="G56" s="100">
        <v>12</v>
      </c>
      <c r="H56" s="99">
        <v>17</v>
      </c>
      <c r="I56" s="98">
        <v>16</v>
      </c>
      <c r="J56" s="97">
        <f t="shared" si="4"/>
        <v>33</v>
      </c>
      <c r="K56" s="101" t="s">
        <v>23</v>
      </c>
      <c r="L56" s="100">
        <v>58</v>
      </c>
      <c r="M56" s="99">
        <v>50</v>
      </c>
      <c r="N56" s="98">
        <v>33</v>
      </c>
      <c r="O56" s="97">
        <f t="shared" si="5"/>
        <v>83</v>
      </c>
      <c r="P56" s="101" t="s">
        <v>22</v>
      </c>
      <c r="Q56" s="100">
        <v>26</v>
      </c>
      <c r="R56" s="99">
        <v>34</v>
      </c>
      <c r="S56" s="98">
        <v>31</v>
      </c>
      <c r="T56" s="97">
        <f t="shared" si="6"/>
        <v>65</v>
      </c>
      <c r="AJ56"/>
    </row>
  </sheetData>
  <sheetProtection algorithmName="SHA-512" hashValue="Xkr6aoWvSSHqLEhUS7BM8hQQrPnxqMXePR+kNudj2OJSKhdC4hqlxalPYZw220VHOKXDmSmVJ9rn8Bcadqeobw==" saltValue="tJZmhnVLLlhPZkxuewA2fg==" spinCount="100000" sheet="1" objects="1" scenarios="1"/>
  <mergeCells count="2">
    <mergeCell ref="A2:J2"/>
    <mergeCell ref="A1:J1"/>
  </mergeCells>
  <phoneticPr fontId="2"/>
  <pageMargins left="0.7" right="0.7" top="0.75" bottom="0.75" header="0.3" footer="0.3"/>
  <pageSetup paperSize="9" orientation="portrait" r:id="rId1"/>
  <headerFooter>
    <oddHeader>&amp;R&amp;"ＭＳ Ｐ明朝,標準"
人口</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21C33-466F-4B25-BEB6-63B49C22E145}">
  <dimension ref="A1:IV40"/>
  <sheetViews>
    <sheetView topLeftCell="A4" zoomScaleNormal="100" zoomScaleSheetLayoutView="100" workbookViewId="0">
      <selection sqref="A1:K1"/>
    </sheetView>
  </sheetViews>
  <sheetFormatPr defaultRowHeight="12" x14ac:dyDescent="0.15"/>
  <cols>
    <col min="1" max="1" width="7.875" style="27" customWidth="1"/>
    <col min="2" max="2" width="9.625" style="27" customWidth="1"/>
    <col min="3" max="5" width="6.875" style="27" customWidth="1"/>
    <col min="6" max="6" width="8.875" style="123" customWidth="1"/>
    <col min="7" max="9" width="6.875" style="27" customWidth="1"/>
    <col min="10" max="10" width="8.5" style="123" customWidth="1"/>
    <col min="11" max="11" width="7.125" style="27" customWidth="1"/>
    <col min="12" max="12" width="5.625" style="27" customWidth="1"/>
    <col min="13" max="13" width="4.125" style="27" customWidth="1"/>
    <col min="14" max="15" width="6" style="27" bestFit="1" customWidth="1"/>
    <col min="16" max="16" width="3.5" style="27" customWidth="1"/>
    <col min="17" max="22" width="3.375" style="27" customWidth="1"/>
    <col min="23" max="25" width="3.625" style="27" customWidth="1"/>
    <col min="26" max="16384" width="9" style="27"/>
  </cols>
  <sheetData>
    <row r="1" spans="1:256" ht="17.100000000000001" customHeight="1" x14ac:dyDescent="0.15">
      <c r="A1" s="564" t="s">
        <v>236</v>
      </c>
      <c r="B1" s="564"/>
      <c r="C1" s="564"/>
      <c r="D1" s="564"/>
      <c r="E1" s="564"/>
      <c r="F1" s="564"/>
      <c r="G1" s="564"/>
      <c r="H1" s="564"/>
      <c r="I1" s="564"/>
      <c r="J1" s="564"/>
      <c r="K1" s="564"/>
      <c r="L1" s="121"/>
      <c r="M1" s="121"/>
      <c r="N1" s="121"/>
      <c r="O1" s="121"/>
      <c r="P1" s="121"/>
      <c r="Q1" s="121"/>
      <c r="R1" s="12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c r="AY1" s="581"/>
      <c r="AZ1" s="581"/>
      <c r="BA1" s="581"/>
      <c r="BB1" s="581"/>
      <c r="BC1" s="581"/>
      <c r="BD1" s="581"/>
      <c r="BE1" s="581"/>
      <c r="BF1" s="581"/>
      <c r="BG1" s="581"/>
      <c r="BH1" s="581"/>
      <c r="BI1" s="581"/>
      <c r="BJ1" s="581"/>
      <c r="BK1" s="581"/>
      <c r="BL1" s="581"/>
      <c r="BM1" s="581"/>
      <c r="BN1" s="581"/>
      <c r="BO1" s="581"/>
      <c r="BP1" s="581"/>
      <c r="BQ1" s="581"/>
      <c r="BR1" s="581"/>
      <c r="BS1" s="581"/>
      <c r="BT1" s="581"/>
      <c r="BU1" s="581"/>
      <c r="BV1" s="581"/>
      <c r="BW1" s="581"/>
      <c r="BX1" s="581"/>
      <c r="BY1" s="581"/>
      <c r="BZ1" s="581"/>
      <c r="CA1" s="581"/>
      <c r="CB1" s="581"/>
      <c r="CC1" s="581"/>
      <c r="CD1" s="581"/>
      <c r="CE1" s="581"/>
      <c r="CF1" s="581"/>
      <c r="CG1" s="581"/>
      <c r="CH1" s="581"/>
      <c r="CI1" s="581"/>
      <c r="CJ1" s="581"/>
      <c r="CK1" s="581"/>
      <c r="CL1" s="581"/>
      <c r="CM1" s="581"/>
      <c r="CN1" s="581"/>
      <c r="CO1" s="581"/>
      <c r="CP1" s="581"/>
      <c r="CQ1" s="581"/>
      <c r="CR1" s="581"/>
      <c r="CS1" s="581"/>
      <c r="CT1" s="581"/>
      <c r="CU1" s="581"/>
      <c r="CV1" s="581"/>
      <c r="CW1" s="581"/>
      <c r="CX1" s="581"/>
      <c r="CY1" s="581"/>
      <c r="CZ1" s="581"/>
      <c r="DA1" s="581"/>
      <c r="DB1" s="581"/>
      <c r="DC1" s="581"/>
      <c r="DD1" s="581"/>
      <c r="DE1" s="581"/>
      <c r="DF1" s="581"/>
      <c r="DG1" s="581"/>
      <c r="DH1" s="581"/>
      <c r="DI1" s="581"/>
      <c r="DJ1" s="581"/>
      <c r="DK1" s="581"/>
      <c r="DL1" s="581"/>
      <c r="DM1" s="581"/>
      <c r="DN1" s="581"/>
      <c r="DO1" s="581"/>
      <c r="DP1" s="581"/>
      <c r="DQ1" s="581"/>
      <c r="DR1" s="581"/>
      <c r="DS1" s="581"/>
      <c r="DT1" s="581"/>
      <c r="DU1" s="581"/>
      <c r="DV1" s="581"/>
      <c r="DW1" s="581"/>
      <c r="DX1" s="581"/>
      <c r="DY1" s="581"/>
      <c r="DZ1" s="581"/>
      <c r="EA1" s="581"/>
      <c r="EB1" s="581"/>
      <c r="EC1" s="581"/>
      <c r="ED1" s="581"/>
      <c r="EE1" s="581"/>
      <c r="EF1" s="581"/>
      <c r="EG1" s="581"/>
      <c r="EH1" s="581"/>
      <c r="EI1" s="581"/>
      <c r="EJ1" s="581"/>
      <c r="EK1" s="581"/>
      <c r="EL1" s="581"/>
      <c r="EM1" s="581"/>
      <c r="EN1" s="581"/>
      <c r="EO1" s="581"/>
      <c r="EP1" s="581"/>
      <c r="EQ1" s="581"/>
      <c r="ER1" s="581"/>
      <c r="ES1" s="581"/>
      <c r="ET1" s="581"/>
      <c r="EU1" s="581"/>
      <c r="EV1" s="581"/>
      <c r="EW1" s="581"/>
      <c r="EX1" s="581"/>
      <c r="EY1" s="581"/>
      <c r="EZ1" s="581"/>
      <c r="FA1" s="581"/>
      <c r="FB1" s="581"/>
      <c r="FC1" s="581"/>
      <c r="FD1" s="581"/>
      <c r="FE1" s="581"/>
      <c r="FF1" s="581"/>
      <c r="FG1" s="581"/>
      <c r="FH1" s="581"/>
      <c r="FI1" s="581"/>
      <c r="FJ1" s="581"/>
      <c r="FK1" s="581"/>
      <c r="FL1" s="581"/>
      <c r="FM1" s="581"/>
      <c r="FN1" s="581"/>
      <c r="FO1" s="581"/>
      <c r="FP1" s="581"/>
      <c r="FQ1" s="581"/>
      <c r="FR1" s="581"/>
      <c r="FS1" s="581"/>
      <c r="FT1" s="581"/>
      <c r="FU1" s="581"/>
      <c r="FV1" s="581"/>
      <c r="FW1" s="581"/>
      <c r="FX1" s="581"/>
      <c r="FY1" s="581"/>
      <c r="FZ1" s="581"/>
      <c r="GA1" s="581"/>
      <c r="GB1" s="581"/>
      <c r="GC1" s="581"/>
      <c r="GD1" s="581"/>
      <c r="GE1" s="581"/>
      <c r="GF1" s="581"/>
      <c r="GG1" s="581"/>
      <c r="GH1" s="581"/>
      <c r="GI1" s="581"/>
      <c r="GJ1" s="581"/>
      <c r="GK1" s="581"/>
      <c r="GL1" s="581"/>
      <c r="GM1" s="581"/>
      <c r="GN1" s="581"/>
      <c r="GO1" s="581"/>
      <c r="GP1" s="581"/>
      <c r="GQ1" s="581"/>
      <c r="GR1" s="581"/>
      <c r="GS1" s="581"/>
      <c r="GT1" s="581"/>
      <c r="GU1" s="581"/>
      <c r="GV1" s="581"/>
      <c r="GW1" s="581"/>
      <c r="GX1" s="581"/>
      <c r="GY1" s="581"/>
      <c r="GZ1" s="581"/>
      <c r="HA1" s="581"/>
      <c r="HB1" s="581"/>
      <c r="HC1" s="581"/>
      <c r="HD1" s="581"/>
      <c r="HE1" s="581"/>
      <c r="HF1" s="581"/>
      <c r="HG1" s="581"/>
      <c r="HH1" s="581"/>
      <c r="HI1" s="581"/>
      <c r="HJ1" s="581"/>
      <c r="HK1" s="581"/>
      <c r="HL1" s="581"/>
      <c r="HM1" s="581"/>
      <c r="HN1" s="581"/>
      <c r="HO1" s="581"/>
      <c r="HP1" s="581"/>
      <c r="HQ1" s="581"/>
      <c r="HR1" s="581"/>
      <c r="HS1" s="581"/>
      <c r="HT1" s="581"/>
      <c r="HU1" s="581"/>
      <c r="HV1" s="581"/>
      <c r="HW1" s="581"/>
      <c r="HX1" s="581"/>
      <c r="HY1" s="581"/>
      <c r="HZ1" s="581"/>
      <c r="IA1" s="581"/>
      <c r="IB1" s="581"/>
      <c r="IC1" s="581"/>
      <c r="ID1" s="581"/>
      <c r="IE1" s="581"/>
      <c r="IF1" s="581"/>
      <c r="IG1" s="581"/>
      <c r="IH1" s="581"/>
      <c r="II1" s="581"/>
      <c r="IJ1" s="581"/>
      <c r="IK1" s="581"/>
      <c r="IL1" s="581"/>
      <c r="IM1" s="581"/>
      <c r="IN1" s="581"/>
      <c r="IO1" s="581"/>
      <c r="IP1" s="581"/>
      <c r="IQ1" s="581"/>
      <c r="IR1" s="581"/>
      <c r="IS1" s="581"/>
      <c r="IT1" s="581"/>
      <c r="IU1" s="581"/>
      <c r="IV1" s="581"/>
    </row>
    <row r="2" spans="1:256" ht="11.85" customHeight="1" x14ac:dyDescent="0.15">
      <c r="K2" s="26" t="s">
        <v>8</v>
      </c>
    </row>
    <row r="3" spans="1:256" ht="23.45" customHeight="1" x14ac:dyDescent="0.15">
      <c r="A3" s="568" t="s">
        <v>237</v>
      </c>
      <c r="B3" s="124" t="s">
        <v>238</v>
      </c>
      <c r="C3" s="565" t="s">
        <v>239</v>
      </c>
      <c r="D3" s="566"/>
      <c r="E3" s="567"/>
      <c r="F3" s="125" t="s">
        <v>240</v>
      </c>
      <c r="G3" s="565" t="s">
        <v>241</v>
      </c>
      <c r="H3" s="566"/>
      <c r="I3" s="567"/>
      <c r="J3" s="125" t="s">
        <v>242</v>
      </c>
      <c r="K3" s="124" t="s">
        <v>243</v>
      </c>
    </row>
    <row r="4" spans="1:256" s="127" customFormat="1" ht="11.25" customHeight="1" x14ac:dyDescent="0.15">
      <c r="A4" s="582"/>
      <c r="B4" s="579" t="s">
        <v>244</v>
      </c>
      <c r="C4" s="575" t="s">
        <v>245</v>
      </c>
      <c r="D4" s="577" t="s">
        <v>246</v>
      </c>
      <c r="E4" s="568" t="s">
        <v>247</v>
      </c>
      <c r="F4" s="126" t="s">
        <v>248</v>
      </c>
      <c r="G4" s="575" t="s">
        <v>245</v>
      </c>
      <c r="H4" s="577" t="s">
        <v>246</v>
      </c>
      <c r="I4" s="568" t="s">
        <v>249</v>
      </c>
      <c r="J4" s="126" t="s">
        <v>250</v>
      </c>
      <c r="K4" s="579" t="s">
        <v>251</v>
      </c>
    </row>
    <row r="5" spans="1:256" s="127" customFormat="1" ht="12.75" customHeight="1" x14ac:dyDescent="0.15">
      <c r="A5" s="569"/>
      <c r="B5" s="580"/>
      <c r="C5" s="576"/>
      <c r="D5" s="578"/>
      <c r="E5" s="569"/>
      <c r="F5" s="128" t="s">
        <v>252</v>
      </c>
      <c r="G5" s="576"/>
      <c r="H5" s="578"/>
      <c r="I5" s="569"/>
      <c r="J5" s="128" t="s">
        <v>252</v>
      </c>
      <c r="K5" s="580"/>
    </row>
    <row r="6" spans="1:256" ht="20.25" customHeight="1" x14ac:dyDescent="0.15">
      <c r="A6" s="29" t="s">
        <v>11</v>
      </c>
      <c r="B6" s="129">
        <v>42666</v>
      </c>
      <c r="C6" s="129">
        <v>259</v>
      </c>
      <c r="D6" s="130">
        <v>238</v>
      </c>
      <c r="E6" s="129">
        <f t="shared" ref="E6:E14" si="0">C6+D6</f>
        <v>497</v>
      </c>
      <c r="F6" s="131">
        <f t="shared" ref="F6:F28" si="1">E6/B6*1000</f>
        <v>11.64861950967984</v>
      </c>
      <c r="G6" s="129">
        <v>171</v>
      </c>
      <c r="H6" s="130">
        <v>161</v>
      </c>
      <c r="I6" s="129">
        <f t="shared" ref="I6:I30" si="2">G6+H6</f>
        <v>332</v>
      </c>
      <c r="J6" s="132">
        <f t="shared" ref="J6:J30" si="3">I6/B6*1000</f>
        <v>7.7813715839309987</v>
      </c>
      <c r="K6" s="133">
        <f t="shared" ref="K6:K16" si="4">E6-I6</f>
        <v>165</v>
      </c>
      <c r="L6" s="134"/>
      <c r="M6" s="135"/>
      <c r="N6" s="135"/>
      <c r="O6" s="135"/>
    </row>
    <row r="7" spans="1:256" ht="20.25" customHeight="1" x14ac:dyDescent="0.15">
      <c r="A7" s="29">
        <v>4</v>
      </c>
      <c r="B7" s="129">
        <v>42664</v>
      </c>
      <c r="C7" s="129">
        <v>246</v>
      </c>
      <c r="D7" s="130">
        <v>220</v>
      </c>
      <c r="E7" s="129">
        <f t="shared" si="0"/>
        <v>466</v>
      </c>
      <c r="F7" s="131">
        <f t="shared" si="1"/>
        <v>10.922557659853741</v>
      </c>
      <c r="G7" s="129">
        <v>174</v>
      </c>
      <c r="H7" s="130">
        <v>159</v>
      </c>
      <c r="I7" s="129">
        <f t="shared" si="2"/>
        <v>333</v>
      </c>
      <c r="J7" s="132">
        <f t="shared" si="3"/>
        <v>7.8051753234577168</v>
      </c>
      <c r="K7" s="133">
        <f t="shared" si="4"/>
        <v>133</v>
      </c>
      <c r="L7" s="134"/>
      <c r="M7" s="135"/>
      <c r="N7" s="135"/>
      <c r="O7" s="135"/>
    </row>
    <row r="8" spans="1:256" ht="20.25" customHeight="1" x14ac:dyDescent="0.15">
      <c r="A8" s="29">
        <v>5</v>
      </c>
      <c r="B8" s="129">
        <v>42660</v>
      </c>
      <c r="C8" s="129">
        <v>205</v>
      </c>
      <c r="D8" s="130">
        <v>209</v>
      </c>
      <c r="E8" s="129">
        <f t="shared" si="0"/>
        <v>414</v>
      </c>
      <c r="F8" s="131">
        <f t="shared" si="1"/>
        <v>9.7046413502109719</v>
      </c>
      <c r="G8" s="129">
        <v>181</v>
      </c>
      <c r="H8" s="130">
        <v>146</v>
      </c>
      <c r="I8" s="129">
        <f t="shared" si="2"/>
        <v>327</v>
      </c>
      <c r="J8" s="132">
        <f t="shared" si="3"/>
        <v>7.6652601969057663</v>
      </c>
      <c r="K8" s="133">
        <f t="shared" si="4"/>
        <v>87</v>
      </c>
      <c r="L8" s="134"/>
      <c r="M8" s="135"/>
      <c r="N8" s="135"/>
      <c r="O8" s="135"/>
    </row>
    <row r="9" spans="1:256" ht="20.25" customHeight="1" x14ac:dyDescent="0.15">
      <c r="A9" s="29">
        <v>6</v>
      </c>
      <c r="B9" s="129">
        <v>42482</v>
      </c>
      <c r="C9" s="129">
        <v>256</v>
      </c>
      <c r="D9" s="130">
        <v>206</v>
      </c>
      <c r="E9" s="129">
        <f t="shared" si="0"/>
        <v>462</v>
      </c>
      <c r="F9" s="131">
        <f t="shared" si="1"/>
        <v>10.875194199896427</v>
      </c>
      <c r="G9" s="129">
        <v>176</v>
      </c>
      <c r="H9" s="130">
        <v>176</v>
      </c>
      <c r="I9" s="129">
        <f t="shared" si="2"/>
        <v>352</v>
      </c>
      <c r="J9" s="132">
        <f t="shared" si="3"/>
        <v>8.285862247540134</v>
      </c>
      <c r="K9" s="133">
        <f t="shared" si="4"/>
        <v>110</v>
      </c>
      <c r="L9" s="134"/>
      <c r="M9" s="135"/>
      <c r="N9" s="135"/>
      <c r="O9" s="135"/>
    </row>
    <row r="10" spans="1:256" ht="20.25" customHeight="1" x14ac:dyDescent="0.15">
      <c r="A10" s="29">
        <v>7</v>
      </c>
      <c r="B10" s="129">
        <v>42451</v>
      </c>
      <c r="C10" s="129">
        <v>211</v>
      </c>
      <c r="D10" s="130">
        <v>202</v>
      </c>
      <c r="E10" s="129">
        <f t="shared" si="0"/>
        <v>413</v>
      </c>
      <c r="F10" s="131">
        <f t="shared" si="1"/>
        <v>9.7288638665755816</v>
      </c>
      <c r="G10" s="129">
        <v>182</v>
      </c>
      <c r="H10" s="130">
        <v>147</v>
      </c>
      <c r="I10" s="129">
        <f t="shared" si="2"/>
        <v>329</v>
      </c>
      <c r="J10" s="132">
        <f t="shared" si="3"/>
        <v>7.7501118937127513</v>
      </c>
      <c r="K10" s="133">
        <f t="shared" si="4"/>
        <v>84</v>
      </c>
      <c r="L10" s="134"/>
      <c r="M10" s="135"/>
      <c r="N10" s="135"/>
      <c r="O10" s="135"/>
    </row>
    <row r="11" spans="1:256" ht="20.25" customHeight="1" x14ac:dyDescent="0.15">
      <c r="A11" s="29">
        <v>8</v>
      </c>
      <c r="B11" s="129">
        <v>42261</v>
      </c>
      <c r="C11" s="129">
        <v>198</v>
      </c>
      <c r="D11" s="130">
        <v>196</v>
      </c>
      <c r="E11" s="129">
        <f t="shared" si="0"/>
        <v>394</v>
      </c>
      <c r="F11" s="131">
        <f t="shared" si="1"/>
        <v>9.3230164927474508</v>
      </c>
      <c r="G11" s="129">
        <v>186</v>
      </c>
      <c r="H11" s="130">
        <v>164</v>
      </c>
      <c r="I11" s="129">
        <f t="shared" si="2"/>
        <v>350</v>
      </c>
      <c r="J11" s="132">
        <f t="shared" si="3"/>
        <v>8.2818674427959582</v>
      </c>
      <c r="K11" s="133">
        <f t="shared" si="4"/>
        <v>44</v>
      </c>
      <c r="L11" s="134"/>
      <c r="M11" s="135"/>
      <c r="N11" s="135"/>
      <c r="O11" s="135"/>
    </row>
    <row r="12" spans="1:256" ht="20.25" customHeight="1" x14ac:dyDescent="0.15">
      <c r="A12" s="29">
        <v>9</v>
      </c>
      <c r="B12" s="129">
        <v>42179</v>
      </c>
      <c r="C12" s="129">
        <v>199</v>
      </c>
      <c r="D12" s="130">
        <v>185</v>
      </c>
      <c r="E12" s="129">
        <f t="shared" si="0"/>
        <v>384</v>
      </c>
      <c r="F12" s="131">
        <f t="shared" si="1"/>
        <v>9.1040565210175686</v>
      </c>
      <c r="G12" s="129">
        <v>209</v>
      </c>
      <c r="H12" s="130">
        <v>159</v>
      </c>
      <c r="I12" s="129">
        <f t="shared" si="2"/>
        <v>368</v>
      </c>
      <c r="J12" s="132">
        <f t="shared" si="3"/>
        <v>8.724720832641836</v>
      </c>
      <c r="K12" s="133">
        <f t="shared" si="4"/>
        <v>16</v>
      </c>
      <c r="L12" s="134"/>
      <c r="M12" s="135"/>
      <c r="N12" s="135"/>
      <c r="O12" s="135"/>
    </row>
    <row r="13" spans="1:256" ht="20.25" customHeight="1" x14ac:dyDescent="0.15">
      <c r="A13" s="29">
        <v>10</v>
      </c>
      <c r="B13" s="136">
        <v>42171</v>
      </c>
      <c r="C13" s="129">
        <v>228</v>
      </c>
      <c r="D13" s="130">
        <v>196</v>
      </c>
      <c r="E13" s="129">
        <f t="shared" si="0"/>
        <v>424</v>
      </c>
      <c r="F13" s="131">
        <f t="shared" si="1"/>
        <v>10.05430271987859</v>
      </c>
      <c r="G13" s="129">
        <v>200</v>
      </c>
      <c r="H13" s="130">
        <v>143</v>
      </c>
      <c r="I13" s="129">
        <f t="shared" si="2"/>
        <v>343</v>
      </c>
      <c r="J13" s="132">
        <f t="shared" si="3"/>
        <v>8.1335514927319732</v>
      </c>
      <c r="K13" s="133">
        <f t="shared" si="4"/>
        <v>81</v>
      </c>
      <c r="L13" s="134"/>
      <c r="M13" s="135"/>
      <c r="N13" s="135"/>
      <c r="O13" s="135"/>
    </row>
    <row r="14" spans="1:256" ht="20.25" customHeight="1" x14ac:dyDescent="0.15">
      <c r="A14" s="29">
        <v>11</v>
      </c>
      <c r="B14" s="137">
        <v>42157</v>
      </c>
      <c r="C14" s="138">
        <v>222</v>
      </c>
      <c r="D14" s="139">
        <v>217</v>
      </c>
      <c r="E14" s="129">
        <f t="shared" si="0"/>
        <v>439</v>
      </c>
      <c r="F14" s="131">
        <f t="shared" si="1"/>
        <v>10.413454467822664</v>
      </c>
      <c r="G14" s="138">
        <v>216</v>
      </c>
      <c r="H14" s="139">
        <v>155</v>
      </c>
      <c r="I14" s="129">
        <f t="shared" si="2"/>
        <v>371</v>
      </c>
      <c r="J14" s="132">
        <f t="shared" si="3"/>
        <v>8.8004364636952346</v>
      </c>
      <c r="K14" s="133">
        <f t="shared" si="4"/>
        <v>68</v>
      </c>
      <c r="L14" s="134"/>
      <c r="M14" s="135"/>
      <c r="N14" s="135"/>
      <c r="O14" s="135"/>
    </row>
    <row r="15" spans="1:256" ht="20.25" customHeight="1" x14ac:dyDescent="0.15">
      <c r="A15" s="29">
        <v>12</v>
      </c>
      <c r="B15" s="137">
        <v>42162</v>
      </c>
      <c r="C15" s="138">
        <v>211</v>
      </c>
      <c r="D15" s="139">
        <v>228</v>
      </c>
      <c r="E15" s="129">
        <v>439</v>
      </c>
      <c r="F15" s="131">
        <f t="shared" si="1"/>
        <v>10.412219534177696</v>
      </c>
      <c r="G15" s="138">
        <v>203</v>
      </c>
      <c r="H15" s="139">
        <v>180</v>
      </c>
      <c r="I15" s="129">
        <f t="shared" si="2"/>
        <v>383</v>
      </c>
      <c r="J15" s="132">
        <f t="shared" si="3"/>
        <v>9.084009297471658</v>
      </c>
      <c r="K15" s="133">
        <f t="shared" si="4"/>
        <v>56</v>
      </c>
      <c r="L15" s="134"/>
      <c r="M15" s="135"/>
      <c r="N15" s="135"/>
      <c r="O15" s="135"/>
    </row>
    <row r="16" spans="1:256" ht="20.25" customHeight="1" x14ac:dyDescent="0.15">
      <c r="A16" s="29">
        <v>13</v>
      </c>
      <c r="B16" s="137">
        <v>41934</v>
      </c>
      <c r="C16" s="138">
        <v>209</v>
      </c>
      <c r="D16" s="139">
        <v>201</v>
      </c>
      <c r="E16" s="140">
        <v>410</v>
      </c>
      <c r="F16" s="131">
        <f t="shared" si="1"/>
        <v>9.7772690418276333</v>
      </c>
      <c r="G16" s="138">
        <v>188</v>
      </c>
      <c r="H16" s="139">
        <v>165</v>
      </c>
      <c r="I16" s="129">
        <f t="shared" si="2"/>
        <v>353</v>
      </c>
      <c r="J16" s="131">
        <f t="shared" si="3"/>
        <v>8.4179901750369623</v>
      </c>
      <c r="K16" s="133">
        <f t="shared" si="4"/>
        <v>57</v>
      </c>
      <c r="L16" s="134"/>
      <c r="M16" s="135"/>
      <c r="N16" s="135"/>
      <c r="O16" s="135"/>
    </row>
    <row r="17" spans="1:23" ht="20.25" customHeight="1" x14ac:dyDescent="0.15">
      <c r="A17" s="29">
        <v>14</v>
      </c>
      <c r="B17" s="141">
        <v>41795</v>
      </c>
      <c r="C17" s="142">
        <v>196</v>
      </c>
      <c r="D17" s="143">
        <v>218</v>
      </c>
      <c r="E17" s="144">
        <v>414</v>
      </c>
      <c r="F17" s="131">
        <f t="shared" si="1"/>
        <v>9.9054910874506508</v>
      </c>
      <c r="G17" s="142">
        <v>243</v>
      </c>
      <c r="H17" s="143">
        <v>181</v>
      </c>
      <c r="I17" s="129">
        <f t="shared" si="2"/>
        <v>424</v>
      </c>
      <c r="J17" s="131">
        <f t="shared" si="3"/>
        <v>10.144754157195838</v>
      </c>
      <c r="K17" s="145">
        <v>-10</v>
      </c>
      <c r="L17" s="134"/>
      <c r="M17" s="135"/>
      <c r="N17" s="135"/>
      <c r="O17" s="135"/>
    </row>
    <row r="18" spans="1:23" ht="20.25" customHeight="1" x14ac:dyDescent="0.15">
      <c r="A18" s="29">
        <v>15</v>
      </c>
      <c r="B18" s="141">
        <v>41505</v>
      </c>
      <c r="C18" s="142">
        <v>210</v>
      </c>
      <c r="D18" s="143">
        <v>171</v>
      </c>
      <c r="E18" s="144">
        <v>381</v>
      </c>
      <c r="F18" s="131">
        <f t="shared" si="1"/>
        <v>9.179616913624864</v>
      </c>
      <c r="G18" s="142">
        <v>221</v>
      </c>
      <c r="H18" s="143">
        <v>180</v>
      </c>
      <c r="I18" s="129">
        <f t="shared" si="2"/>
        <v>401</v>
      </c>
      <c r="J18" s="131">
        <f t="shared" si="3"/>
        <v>9.6614865678833883</v>
      </c>
      <c r="K18" s="145">
        <v>-20</v>
      </c>
      <c r="L18" s="134"/>
      <c r="M18" s="135"/>
      <c r="N18" s="135"/>
      <c r="O18" s="135"/>
    </row>
    <row r="19" spans="1:23" ht="20.25" customHeight="1" x14ac:dyDescent="0.15">
      <c r="A19" s="29">
        <v>16</v>
      </c>
      <c r="B19" s="146">
        <v>41353</v>
      </c>
      <c r="C19" s="142">
        <v>186</v>
      </c>
      <c r="D19" s="143">
        <v>171</v>
      </c>
      <c r="E19" s="144">
        <v>357</v>
      </c>
      <c r="F19" s="131">
        <f t="shared" si="1"/>
        <v>8.6329891422629554</v>
      </c>
      <c r="G19" s="142">
        <v>224</v>
      </c>
      <c r="H19" s="143">
        <v>191</v>
      </c>
      <c r="I19" s="129">
        <f t="shared" si="2"/>
        <v>415</v>
      </c>
      <c r="J19" s="131">
        <f t="shared" si="3"/>
        <v>10.035547602350494</v>
      </c>
      <c r="K19" s="145">
        <v>-58</v>
      </c>
      <c r="L19" s="134"/>
      <c r="M19" s="135"/>
      <c r="N19" s="135"/>
      <c r="O19" s="135"/>
    </row>
    <row r="20" spans="1:23" ht="20.25" customHeight="1" x14ac:dyDescent="0.15">
      <c r="A20" s="29">
        <v>17</v>
      </c>
      <c r="B20" s="146">
        <v>40947</v>
      </c>
      <c r="C20" s="142">
        <v>150</v>
      </c>
      <c r="D20" s="143">
        <v>133</v>
      </c>
      <c r="E20" s="144">
        <v>283</v>
      </c>
      <c r="F20" s="131">
        <f t="shared" si="1"/>
        <v>6.9113732385766964</v>
      </c>
      <c r="G20" s="142">
        <v>171</v>
      </c>
      <c r="H20" s="143">
        <v>183</v>
      </c>
      <c r="I20" s="129">
        <f t="shared" si="2"/>
        <v>354</v>
      </c>
      <c r="J20" s="131">
        <f t="shared" si="3"/>
        <v>8.6453220016118397</v>
      </c>
      <c r="K20" s="145">
        <v>-71</v>
      </c>
      <c r="L20" s="134"/>
      <c r="M20" s="135"/>
      <c r="N20" s="135"/>
      <c r="O20" s="135"/>
      <c r="P20" s="135"/>
      <c r="Q20" s="135"/>
      <c r="R20" s="135"/>
      <c r="S20" s="135"/>
      <c r="T20" s="135"/>
      <c r="U20" s="135"/>
      <c r="V20" s="135"/>
      <c r="W20" s="135"/>
    </row>
    <row r="21" spans="1:23" ht="20.25" customHeight="1" x14ac:dyDescent="0.15">
      <c r="A21" s="29">
        <v>18</v>
      </c>
      <c r="B21" s="146">
        <v>40603</v>
      </c>
      <c r="C21" s="142">
        <v>180</v>
      </c>
      <c r="D21" s="143">
        <v>172</v>
      </c>
      <c r="E21" s="144">
        <v>352</v>
      </c>
      <c r="F21" s="131">
        <f t="shared" si="1"/>
        <v>8.6693101494963418</v>
      </c>
      <c r="G21" s="142">
        <v>226</v>
      </c>
      <c r="H21" s="143">
        <v>190</v>
      </c>
      <c r="I21" s="129">
        <f t="shared" si="2"/>
        <v>416</v>
      </c>
      <c r="J21" s="131">
        <f t="shared" si="3"/>
        <v>10.245548358495677</v>
      </c>
      <c r="K21" s="145">
        <v>-64</v>
      </c>
      <c r="L21" s="134"/>
      <c r="M21" s="135"/>
      <c r="N21" s="135"/>
      <c r="O21" s="135"/>
      <c r="P21" s="135"/>
      <c r="Q21" s="135"/>
      <c r="R21" s="135"/>
      <c r="S21" s="135"/>
      <c r="T21" s="135"/>
      <c r="U21" s="135"/>
      <c r="V21" s="135"/>
      <c r="W21" s="135"/>
    </row>
    <row r="22" spans="1:23" ht="20.25" customHeight="1" x14ac:dyDescent="0.15">
      <c r="A22" s="29">
        <v>19</v>
      </c>
      <c r="B22" s="146">
        <v>40134</v>
      </c>
      <c r="C22" s="142">
        <v>186</v>
      </c>
      <c r="D22" s="143">
        <v>155</v>
      </c>
      <c r="E22" s="144">
        <v>341</v>
      </c>
      <c r="F22" s="131">
        <f t="shared" si="1"/>
        <v>8.4965366023820206</v>
      </c>
      <c r="G22" s="142">
        <v>210</v>
      </c>
      <c r="H22" s="143">
        <v>199</v>
      </c>
      <c r="I22" s="129">
        <f t="shared" si="2"/>
        <v>409</v>
      </c>
      <c r="J22" s="131">
        <f t="shared" si="3"/>
        <v>10.190860616933273</v>
      </c>
      <c r="K22" s="145">
        <v>-68</v>
      </c>
      <c r="L22" s="134"/>
      <c r="M22" s="135"/>
      <c r="O22" s="135"/>
      <c r="P22" s="135"/>
      <c r="Q22" s="135"/>
      <c r="R22" s="135"/>
      <c r="S22" s="135"/>
      <c r="T22" s="135"/>
      <c r="U22" s="135"/>
      <c r="V22" s="135"/>
      <c r="W22" s="135"/>
    </row>
    <row r="23" spans="1:23" ht="20.25" customHeight="1" x14ac:dyDescent="0.15">
      <c r="A23" s="29">
        <v>20</v>
      </c>
      <c r="B23" s="146">
        <v>39798</v>
      </c>
      <c r="C23" s="142">
        <v>166</v>
      </c>
      <c r="D23" s="143">
        <v>136</v>
      </c>
      <c r="E23" s="144">
        <f>C23+D23</f>
        <v>302</v>
      </c>
      <c r="F23" s="131">
        <f t="shared" si="1"/>
        <v>7.5883210211568421</v>
      </c>
      <c r="G23" s="142">
        <v>232</v>
      </c>
      <c r="H23" s="143">
        <v>209</v>
      </c>
      <c r="I23" s="129">
        <f t="shared" si="2"/>
        <v>441</v>
      </c>
      <c r="J23" s="131">
        <f t="shared" si="3"/>
        <v>11.080958842152873</v>
      </c>
      <c r="K23" s="145">
        <f t="shared" ref="K23:K30" si="5">E23-I23</f>
        <v>-139</v>
      </c>
      <c r="L23" s="134"/>
      <c r="M23" s="135"/>
      <c r="O23" s="135"/>
    </row>
    <row r="24" spans="1:23" ht="20.25" customHeight="1" x14ac:dyDescent="0.15">
      <c r="A24" s="29">
        <v>21</v>
      </c>
      <c r="B24" s="146">
        <v>39415</v>
      </c>
      <c r="C24" s="142">
        <v>153</v>
      </c>
      <c r="D24" s="143">
        <v>147</v>
      </c>
      <c r="E24" s="144">
        <f>C24+D24</f>
        <v>300</v>
      </c>
      <c r="F24" s="131">
        <f t="shared" si="1"/>
        <v>7.61131548902702</v>
      </c>
      <c r="G24" s="142">
        <v>235</v>
      </c>
      <c r="H24" s="143">
        <v>208</v>
      </c>
      <c r="I24" s="129">
        <f t="shared" si="2"/>
        <v>443</v>
      </c>
      <c r="J24" s="131">
        <f t="shared" si="3"/>
        <v>11.239375872129902</v>
      </c>
      <c r="K24" s="145">
        <f t="shared" si="5"/>
        <v>-143</v>
      </c>
      <c r="L24" s="134"/>
      <c r="M24" s="135"/>
      <c r="O24" s="135"/>
    </row>
    <row r="25" spans="1:23" ht="20.25" customHeight="1" x14ac:dyDescent="0.15">
      <c r="A25" s="29">
        <v>22</v>
      </c>
      <c r="B25" s="146">
        <v>39104</v>
      </c>
      <c r="C25" s="142">
        <v>133</v>
      </c>
      <c r="D25" s="143">
        <v>145</v>
      </c>
      <c r="E25" s="144">
        <f t="shared" ref="E25:E30" si="6">C25+D25</f>
        <v>278</v>
      </c>
      <c r="F25" s="131">
        <f t="shared" si="1"/>
        <v>7.1092471358428799</v>
      </c>
      <c r="G25" s="142">
        <v>236</v>
      </c>
      <c r="H25" s="143">
        <v>237</v>
      </c>
      <c r="I25" s="129">
        <f t="shared" si="2"/>
        <v>473</v>
      </c>
      <c r="J25" s="131">
        <f t="shared" si="3"/>
        <v>12.095949263502455</v>
      </c>
      <c r="K25" s="145">
        <f t="shared" si="5"/>
        <v>-195</v>
      </c>
      <c r="L25" s="134"/>
      <c r="M25" s="135"/>
      <c r="O25" s="135"/>
    </row>
    <row r="26" spans="1:23" ht="20.25" customHeight="1" x14ac:dyDescent="0.15">
      <c r="A26" s="29">
        <v>23</v>
      </c>
      <c r="B26" s="146">
        <v>38700</v>
      </c>
      <c r="C26" s="142">
        <v>132</v>
      </c>
      <c r="D26" s="143">
        <v>149</v>
      </c>
      <c r="E26" s="144">
        <f t="shared" si="6"/>
        <v>281</v>
      </c>
      <c r="F26" s="131">
        <f t="shared" si="1"/>
        <v>7.260981912144703</v>
      </c>
      <c r="G26" s="142">
        <v>275</v>
      </c>
      <c r="H26" s="143">
        <v>246</v>
      </c>
      <c r="I26" s="129">
        <f t="shared" si="2"/>
        <v>521</v>
      </c>
      <c r="J26" s="131">
        <f t="shared" si="3"/>
        <v>13.462532299741602</v>
      </c>
      <c r="K26" s="145">
        <f t="shared" si="5"/>
        <v>-240</v>
      </c>
      <c r="L26" s="134"/>
    </row>
    <row r="27" spans="1:23" ht="20.25" customHeight="1" x14ac:dyDescent="0.15">
      <c r="A27" s="29">
        <v>24</v>
      </c>
      <c r="B27" s="146">
        <v>38598</v>
      </c>
      <c r="C27" s="142">
        <v>142</v>
      </c>
      <c r="D27" s="143">
        <v>117</v>
      </c>
      <c r="E27" s="144">
        <f t="shared" si="6"/>
        <v>259</v>
      </c>
      <c r="F27" s="131">
        <f t="shared" si="1"/>
        <v>6.7101922379397898</v>
      </c>
      <c r="G27" s="142">
        <v>263</v>
      </c>
      <c r="H27" s="143">
        <v>224</v>
      </c>
      <c r="I27" s="129">
        <f t="shared" si="2"/>
        <v>487</v>
      </c>
      <c r="J27" s="131">
        <f t="shared" si="3"/>
        <v>12.617234053577906</v>
      </c>
      <c r="K27" s="145">
        <f t="shared" si="5"/>
        <v>-228</v>
      </c>
      <c r="L27" s="134"/>
    </row>
    <row r="28" spans="1:23" ht="20.25" customHeight="1" x14ac:dyDescent="0.15">
      <c r="A28" s="29">
        <v>25</v>
      </c>
      <c r="B28" s="146">
        <v>38242</v>
      </c>
      <c r="C28" s="142">
        <v>145</v>
      </c>
      <c r="D28" s="143">
        <v>158</v>
      </c>
      <c r="E28" s="144">
        <f t="shared" si="6"/>
        <v>303</v>
      </c>
      <c r="F28" s="131">
        <f t="shared" si="1"/>
        <v>7.9232257727106328</v>
      </c>
      <c r="G28" s="142">
        <v>235</v>
      </c>
      <c r="H28" s="143">
        <v>244</v>
      </c>
      <c r="I28" s="129">
        <f t="shared" si="2"/>
        <v>479</v>
      </c>
      <c r="J28" s="131">
        <f t="shared" si="3"/>
        <v>12.525495528476545</v>
      </c>
      <c r="K28" s="145">
        <f t="shared" si="5"/>
        <v>-176</v>
      </c>
      <c r="L28" s="134"/>
    </row>
    <row r="29" spans="1:23" ht="20.25" customHeight="1" x14ac:dyDescent="0.15">
      <c r="A29" s="29">
        <v>26</v>
      </c>
      <c r="B29" s="146">
        <v>37802</v>
      </c>
      <c r="C29" s="142">
        <v>144</v>
      </c>
      <c r="D29" s="143">
        <v>160</v>
      </c>
      <c r="E29" s="144">
        <f t="shared" si="6"/>
        <v>304</v>
      </c>
      <c r="F29" s="131">
        <f>E29/B29*1000</f>
        <v>8.0419025448388979</v>
      </c>
      <c r="G29" s="142">
        <v>235</v>
      </c>
      <c r="H29" s="143">
        <v>228</v>
      </c>
      <c r="I29" s="140">
        <f t="shared" si="2"/>
        <v>463</v>
      </c>
      <c r="J29" s="131">
        <f t="shared" si="3"/>
        <v>12.248029204803979</v>
      </c>
      <c r="K29" s="145">
        <f t="shared" si="5"/>
        <v>-159</v>
      </c>
      <c r="L29" s="134"/>
    </row>
    <row r="30" spans="1:23" ht="20.25" customHeight="1" x14ac:dyDescent="0.15">
      <c r="A30" s="29">
        <v>27</v>
      </c>
      <c r="B30" s="146">
        <v>37295</v>
      </c>
      <c r="C30" s="142">
        <v>133</v>
      </c>
      <c r="D30" s="143">
        <v>127</v>
      </c>
      <c r="E30" s="144">
        <f t="shared" si="6"/>
        <v>260</v>
      </c>
      <c r="F30" s="131">
        <f>E30/B30*1000</f>
        <v>6.9714438932832827</v>
      </c>
      <c r="G30" s="142">
        <v>214</v>
      </c>
      <c r="H30" s="143">
        <v>262</v>
      </c>
      <c r="I30" s="140">
        <f t="shared" si="2"/>
        <v>476</v>
      </c>
      <c r="J30" s="131">
        <f t="shared" si="3"/>
        <v>12.763104973857086</v>
      </c>
      <c r="K30" s="145">
        <f t="shared" si="5"/>
        <v>-216</v>
      </c>
      <c r="L30" s="134"/>
    </row>
    <row r="31" spans="1:23" ht="20.25" customHeight="1" x14ac:dyDescent="0.15">
      <c r="A31" s="29">
        <v>28</v>
      </c>
      <c r="B31" s="146">
        <v>36838</v>
      </c>
      <c r="C31" s="142">
        <v>151</v>
      </c>
      <c r="D31" s="143">
        <v>136</v>
      </c>
      <c r="E31" s="144">
        <v>287</v>
      </c>
      <c r="F31" s="131">
        <v>7.8</v>
      </c>
      <c r="G31" s="142">
        <v>283</v>
      </c>
      <c r="H31" s="143">
        <v>284</v>
      </c>
      <c r="I31" s="140">
        <v>567</v>
      </c>
      <c r="J31" s="131">
        <v>15.4</v>
      </c>
      <c r="K31" s="145">
        <v>-280</v>
      </c>
      <c r="L31" s="134"/>
    </row>
    <row r="32" spans="1:23" ht="20.25" customHeight="1" x14ac:dyDescent="0.15">
      <c r="A32" s="29">
        <v>29</v>
      </c>
      <c r="B32" s="146">
        <v>36401</v>
      </c>
      <c r="C32" s="142">
        <v>117</v>
      </c>
      <c r="D32" s="143">
        <v>99</v>
      </c>
      <c r="E32" s="144">
        <v>216</v>
      </c>
      <c r="F32" s="131">
        <v>5.9</v>
      </c>
      <c r="G32" s="142">
        <v>274</v>
      </c>
      <c r="H32" s="143">
        <v>241</v>
      </c>
      <c r="I32" s="140">
        <v>515</v>
      </c>
      <c r="J32" s="131">
        <v>14.1</v>
      </c>
      <c r="K32" s="145">
        <v>-299</v>
      </c>
      <c r="L32" s="134"/>
    </row>
    <row r="33" spans="1:15" ht="20.25" customHeight="1" x14ac:dyDescent="0.15">
      <c r="A33" s="29">
        <v>30</v>
      </c>
      <c r="B33" s="129">
        <v>35926</v>
      </c>
      <c r="C33" s="129">
        <v>125</v>
      </c>
      <c r="D33" s="130">
        <v>108</v>
      </c>
      <c r="E33" s="129">
        <v>233</v>
      </c>
      <c r="F33" s="131">
        <v>6.48</v>
      </c>
      <c r="G33" s="129">
        <v>273</v>
      </c>
      <c r="H33" s="130">
        <v>264</v>
      </c>
      <c r="I33" s="129">
        <v>537</v>
      </c>
      <c r="J33" s="132">
        <v>14.94</v>
      </c>
      <c r="K33" s="147">
        <v>-304</v>
      </c>
      <c r="L33" s="134"/>
    </row>
    <row r="34" spans="1:15" ht="20.25" customHeight="1" x14ac:dyDescent="0.15">
      <c r="A34" s="29" t="s">
        <v>9</v>
      </c>
      <c r="B34" s="148">
        <v>35420</v>
      </c>
      <c r="C34" s="129">
        <v>103</v>
      </c>
      <c r="D34" s="130">
        <v>95</v>
      </c>
      <c r="E34" s="140">
        <v>198</v>
      </c>
      <c r="F34" s="131">
        <v>5.6</v>
      </c>
      <c r="G34" s="129">
        <v>246</v>
      </c>
      <c r="H34" s="130">
        <v>248</v>
      </c>
      <c r="I34" s="140">
        <v>494</v>
      </c>
      <c r="J34" s="131">
        <v>13.9</v>
      </c>
      <c r="K34" s="133">
        <v>-296</v>
      </c>
      <c r="L34" s="134"/>
    </row>
    <row r="35" spans="1:15" ht="20.25" customHeight="1" x14ac:dyDescent="0.15">
      <c r="A35" s="29">
        <v>2</v>
      </c>
      <c r="B35" s="129">
        <v>34870</v>
      </c>
      <c r="C35" s="129">
        <v>99</v>
      </c>
      <c r="D35" s="130">
        <v>102</v>
      </c>
      <c r="E35" s="129">
        <v>201</v>
      </c>
      <c r="F35" s="131">
        <v>5.8</v>
      </c>
      <c r="G35" s="129">
        <v>249</v>
      </c>
      <c r="H35" s="130">
        <v>266</v>
      </c>
      <c r="I35" s="129">
        <v>515</v>
      </c>
      <c r="J35" s="132">
        <v>14.8</v>
      </c>
      <c r="K35" s="133">
        <v>-314</v>
      </c>
      <c r="L35" s="134"/>
    </row>
    <row r="36" spans="1:15" ht="20.100000000000001" customHeight="1" x14ac:dyDescent="0.15">
      <c r="A36" s="29">
        <v>3</v>
      </c>
      <c r="B36" s="129">
        <v>34296</v>
      </c>
      <c r="C36" s="129">
        <v>91</v>
      </c>
      <c r="D36" s="130">
        <v>89</v>
      </c>
      <c r="E36" s="129">
        <v>180</v>
      </c>
      <c r="F36" s="131">
        <f>E36/B36*1000</f>
        <v>5.2484254723582922</v>
      </c>
      <c r="G36" s="129">
        <v>298</v>
      </c>
      <c r="H36" s="130">
        <v>271</v>
      </c>
      <c r="I36" s="129">
        <f>G36+H36</f>
        <v>569</v>
      </c>
      <c r="J36" s="132">
        <f>I36/B36*1000</f>
        <v>16.590856076510377</v>
      </c>
      <c r="K36" s="133">
        <f>E36-I36</f>
        <v>-389</v>
      </c>
      <c r="L36" s="134"/>
    </row>
    <row r="37" spans="1:15" ht="20.100000000000001" customHeight="1" x14ac:dyDescent="0.15">
      <c r="A37" s="35">
        <v>4</v>
      </c>
      <c r="B37" s="149">
        <v>33525</v>
      </c>
      <c r="C37" s="149">
        <v>90</v>
      </c>
      <c r="D37" s="150">
        <v>86</v>
      </c>
      <c r="E37" s="149">
        <v>176</v>
      </c>
      <c r="F37" s="151">
        <f>E37/B37*1000</f>
        <v>5.2498135719612229</v>
      </c>
      <c r="G37" s="149">
        <v>286</v>
      </c>
      <c r="H37" s="150">
        <v>248</v>
      </c>
      <c r="I37" s="149">
        <v>534</v>
      </c>
      <c r="J37" s="152">
        <f>I37/B37*1000</f>
        <v>15.92841163310962</v>
      </c>
      <c r="K37" s="153">
        <f>E37-I37</f>
        <v>-358</v>
      </c>
      <c r="L37" s="134"/>
      <c r="M37" s="135"/>
      <c r="N37" s="135"/>
      <c r="O37" s="135"/>
    </row>
    <row r="38" spans="1:15" ht="20.100000000000001" customHeight="1" x14ac:dyDescent="0.15">
      <c r="A38" s="55">
        <v>5</v>
      </c>
      <c r="B38" s="154">
        <v>32998</v>
      </c>
      <c r="C38" s="155">
        <v>97</v>
      </c>
      <c r="D38" s="150">
        <v>91</v>
      </c>
      <c r="E38" s="156">
        <v>188</v>
      </c>
      <c r="F38" s="151">
        <f>E38/B38*1000</f>
        <v>5.6973149887871992</v>
      </c>
      <c r="G38" s="149">
        <v>277</v>
      </c>
      <c r="H38" s="150">
        <v>282</v>
      </c>
      <c r="I38" s="154">
        <v>559</v>
      </c>
      <c r="J38" s="151">
        <f>I38/B38*1000</f>
        <v>16.94042063155343</v>
      </c>
      <c r="K38" s="157">
        <f>E38-I38</f>
        <v>-371</v>
      </c>
      <c r="L38" s="134"/>
      <c r="M38" s="135"/>
      <c r="N38" s="135"/>
      <c r="O38" s="135"/>
    </row>
    <row r="39" spans="1:15" ht="19.5" customHeight="1" x14ac:dyDescent="0.15">
      <c r="A39" s="43">
        <v>6</v>
      </c>
      <c r="B39" s="158">
        <v>32522</v>
      </c>
      <c r="C39" s="159">
        <v>83</v>
      </c>
      <c r="D39" s="160">
        <v>69</v>
      </c>
      <c r="E39" s="161">
        <v>152</v>
      </c>
      <c r="F39" s="162">
        <v>4.7</v>
      </c>
      <c r="G39" s="163">
        <v>265</v>
      </c>
      <c r="H39" s="160">
        <v>292</v>
      </c>
      <c r="I39" s="158">
        <v>557</v>
      </c>
      <c r="J39" s="162">
        <v>17.100000000000001</v>
      </c>
      <c r="K39" s="164">
        <v>-405</v>
      </c>
    </row>
    <row r="40" spans="1:15" x14ac:dyDescent="0.15">
      <c r="K40" s="165" t="s">
        <v>253</v>
      </c>
    </row>
  </sheetData>
  <sheetProtection algorithmName="SHA-512" hashValue="MfFGmQavlTCgdhJ1OJkb2FAwAQmISvSmX7G0VuYIedPOh7PzVUGm/2AELDavhEaVJ++tm2NXmVfm0EqnR+W1Pw==" saltValue="FryiJqm3r9ftFRlIlchNDg==" spinCount="100000" sheet="1" objects="1" scenarios="1"/>
  <mergeCells count="39">
    <mergeCell ref="BC1:BK1"/>
    <mergeCell ref="A1:K1"/>
    <mergeCell ref="S1:AA1"/>
    <mergeCell ref="AB1:AJ1"/>
    <mergeCell ref="AK1:AS1"/>
    <mergeCell ref="AT1:BB1"/>
    <mergeCell ref="FG1:FO1"/>
    <mergeCell ref="BL1:BT1"/>
    <mergeCell ref="BU1:CC1"/>
    <mergeCell ref="CD1:CL1"/>
    <mergeCell ref="CM1:CU1"/>
    <mergeCell ref="CV1:DD1"/>
    <mergeCell ref="DE1:DM1"/>
    <mergeCell ref="DN1:DV1"/>
    <mergeCell ref="DW1:EE1"/>
    <mergeCell ref="EF1:EN1"/>
    <mergeCell ref="EO1:EW1"/>
    <mergeCell ref="EX1:FF1"/>
    <mergeCell ref="HR1:HZ1"/>
    <mergeCell ref="IA1:II1"/>
    <mergeCell ref="IJ1:IR1"/>
    <mergeCell ref="IS1:IV1"/>
    <mergeCell ref="A3:A5"/>
    <mergeCell ref="C3:E3"/>
    <mergeCell ref="G3:I3"/>
    <mergeCell ref="B4:B5"/>
    <mergeCell ref="C4:C5"/>
    <mergeCell ref="D4:D5"/>
    <mergeCell ref="FP1:FX1"/>
    <mergeCell ref="FY1:GG1"/>
    <mergeCell ref="GH1:GP1"/>
    <mergeCell ref="GQ1:GY1"/>
    <mergeCell ref="GZ1:HH1"/>
    <mergeCell ref="HI1:HQ1"/>
    <mergeCell ref="E4:E5"/>
    <mergeCell ref="G4:G5"/>
    <mergeCell ref="H4:H5"/>
    <mergeCell ref="I4:I5"/>
    <mergeCell ref="K4:K5"/>
  </mergeCells>
  <phoneticPr fontId="2"/>
  <pageMargins left="0.98425196850393704" right="0.78740157480314965" top="0.78740157480314965" bottom="0.78740157480314965" header="0.51181102362204722" footer="0.11811023622047245"/>
  <pageSetup paperSize="9" orientation="portrait" horizontalDpi="1200" verticalDpi="1200" r:id="rId1"/>
  <headerFooter alignWithMargins="0">
    <oddHeader>&amp;R&amp;"ＭＳ Ｐ明朝,標準"人口</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C03D-94F4-44DB-89C5-A26889B556E1}">
  <dimension ref="A1:AG40"/>
  <sheetViews>
    <sheetView zoomScaleNormal="100" zoomScaleSheetLayoutView="100" workbookViewId="0">
      <selection activeCell="R11" sqref="R11"/>
    </sheetView>
  </sheetViews>
  <sheetFormatPr defaultColWidth="9" defaultRowHeight="13.5" x14ac:dyDescent="0.15"/>
  <cols>
    <col min="1" max="1" width="5.625" style="166" customWidth="1"/>
    <col min="2" max="2" width="6.125" style="1" customWidth="1"/>
    <col min="3" max="6" width="5.125" style="1" customWidth="1"/>
    <col min="7" max="7" width="6.125" style="1" customWidth="1"/>
    <col min="8" max="11" width="5.125" style="1" customWidth="1"/>
    <col min="12" max="14" width="5.875" style="1" customWidth="1"/>
    <col min="15" max="15" width="6.625" style="1" customWidth="1"/>
    <col min="16" max="16" width="9" style="227" customWidth="1"/>
    <col min="17" max="17" width="5" style="1" customWidth="1"/>
    <col min="18" max="18" width="8" style="1" customWidth="1"/>
    <col min="19" max="20" width="9" style="1"/>
    <col min="21" max="21" width="4.625" style="1" customWidth="1"/>
    <col min="22" max="30" width="3.5" style="1" customWidth="1"/>
    <col min="31" max="35" width="3.875" style="1" customWidth="1"/>
    <col min="36" max="16384" width="9" style="1"/>
  </cols>
  <sheetData>
    <row r="1" spans="1:22" ht="18.75" x14ac:dyDescent="0.15">
      <c r="A1" s="588" t="s">
        <v>254</v>
      </c>
      <c r="B1" s="588"/>
      <c r="C1" s="588"/>
      <c r="D1" s="588"/>
      <c r="E1" s="588"/>
      <c r="F1" s="588"/>
      <c r="G1" s="588"/>
      <c r="H1" s="588"/>
      <c r="I1" s="588"/>
      <c r="J1" s="588"/>
      <c r="K1" s="588"/>
      <c r="L1" s="588"/>
      <c r="M1" s="588"/>
      <c r="N1" s="588"/>
      <c r="O1" s="588"/>
      <c r="P1" s="588"/>
    </row>
    <row r="2" spans="1:22" ht="11.85" customHeight="1" x14ac:dyDescent="0.15">
      <c r="F2" s="27"/>
      <c r="L2" s="27"/>
      <c r="P2" s="167" t="s">
        <v>8</v>
      </c>
      <c r="V2" s="168"/>
    </row>
    <row r="3" spans="1:22" ht="19.5" customHeight="1" x14ac:dyDescent="0.15">
      <c r="A3" s="25"/>
      <c r="B3" s="565" t="s">
        <v>255</v>
      </c>
      <c r="C3" s="566"/>
      <c r="D3" s="566"/>
      <c r="E3" s="566"/>
      <c r="F3" s="567"/>
      <c r="G3" s="565" t="s">
        <v>256</v>
      </c>
      <c r="H3" s="566"/>
      <c r="I3" s="566"/>
      <c r="J3" s="566"/>
      <c r="K3" s="567"/>
      <c r="L3" s="575" t="s">
        <v>257</v>
      </c>
      <c r="M3" s="589"/>
      <c r="N3" s="590"/>
      <c r="O3" s="591" t="s">
        <v>258</v>
      </c>
      <c r="P3" s="593" t="s">
        <v>259</v>
      </c>
    </row>
    <row r="4" spans="1:22" ht="12.75" customHeight="1" x14ac:dyDescent="0.15">
      <c r="A4" s="24" t="s">
        <v>260</v>
      </c>
      <c r="B4" s="568" t="s">
        <v>2</v>
      </c>
      <c r="C4" s="583" t="s">
        <v>261</v>
      </c>
      <c r="D4" s="584"/>
      <c r="E4" s="583" t="s">
        <v>262</v>
      </c>
      <c r="F4" s="584"/>
      <c r="G4" s="568" t="s">
        <v>2</v>
      </c>
      <c r="H4" s="583" t="s">
        <v>263</v>
      </c>
      <c r="I4" s="584"/>
      <c r="J4" s="583" t="s">
        <v>264</v>
      </c>
      <c r="K4" s="584"/>
      <c r="L4" s="585" t="s">
        <v>265</v>
      </c>
      <c r="M4" s="586"/>
      <c r="N4" s="587"/>
      <c r="O4" s="592"/>
      <c r="P4" s="594"/>
    </row>
    <row r="5" spans="1:22" ht="12.75" customHeight="1" x14ac:dyDescent="0.15">
      <c r="A5" s="169"/>
      <c r="B5" s="569"/>
      <c r="C5" s="170" t="s">
        <v>1</v>
      </c>
      <c r="D5" s="171" t="s">
        <v>0</v>
      </c>
      <c r="E5" s="172" t="s">
        <v>1</v>
      </c>
      <c r="F5" s="173" t="s">
        <v>0</v>
      </c>
      <c r="G5" s="569"/>
      <c r="H5" s="170" t="s">
        <v>1</v>
      </c>
      <c r="I5" s="171" t="s">
        <v>0</v>
      </c>
      <c r="J5" s="172" t="s">
        <v>1</v>
      </c>
      <c r="K5" s="173" t="s">
        <v>0</v>
      </c>
      <c r="L5" s="170" t="s">
        <v>266</v>
      </c>
      <c r="M5" s="174" t="s">
        <v>267</v>
      </c>
      <c r="N5" s="2" t="s">
        <v>14</v>
      </c>
      <c r="O5" s="175" t="s">
        <v>268</v>
      </c>
      <c r="P5" s="176" t="s">
        <v>269</v>
      </c>
      <c r="R5" s="134"/>
      <c r="S5" s="134"/>
      <c r="T5" s="134"/>
    </row>
    <row r="6" spans="1:22" ht="20.100000000000001" customHeight="1" x14ac:dyDescent="0.15">
      <c r="A6" s="29" t="s">
        <v>11</v>
      </c>
      <c r="B6" s="20">
        <f t="shared" ref="B6:B12" si="0">+SUM(C6:F6)</f>
        <v>1441</v>
      </c>
      <c r="C6" s="177">
        <v>382</v>
      </c>
      <c r="D6" s="178">
        <v>403</v>
      </c>
      <c r="E6" s="179">
        <v>376</v>
      </c>
      <c r="F6" s="180">
        <v>280</v>
      </c>
      <c r="G6" s="20">
        <f t="shared" ref="G6:G12" si="1">+SUM(H6:K6)</f>
        <v>1798</v>
      </c>
      <c r="H6" s="181">
        <v>420</v>
      </c>
      <c r="I6" s="182">
        <v>434</v>
      </c>
      <c r="J6" s="183">
        <v>547</v>
      </c>
      <c r="K6" s="184">
        <v>397</v>
      </c>
      <c r="L6" s="185">
        <f t="shared" ref="L6:L35" si="2">C6+D6-H6-I6</f>
        <v>-69</v>
      </c>
      <c r="M6" s="186">
        <f t="shared" ref="M6:M35" si="3">E6+F6-J6-K6</f>
        <v>-288</v>
      </c>
      <c r="N6" s="187">
        <f t="shared" ref="N6:N12" si="4">+B6-G6</f>
        <v>-357</v>
      </c>
      <c r="O6" s="188">
        <v>42666</v>
      </c>
      <c r="P6" s="189">
        <f t="shared" ref="P6:P35" si="5">+ROUND(N6/O6*1000,1)</f>
        <v>-8.4</v>
      </c>
      <c r="Q6" s="134"/>
      <c r="R6" s="190"/>
      <c r="S6" s="190"/>
      <c r="T6" s="190"/>
    </row>
    <row r="7" spans="1:22" ht="20.100000000000001" customHeight="1" x14ac:dyDescent="0.15">
      <c r="A7" s="29">
        <v>4</v>
      </c>
      <c r="B7" s="20">
        <f t="shared" si="0"/>
        <v>1521</v>
      </c>
      <c r="C7" s="177">
        <v>421</v>
      </c>
      <c r="D7" s="178">
        <v>416</v>
      </c>
      <c r="E7" s="179">
        <v>368</v>
      </c>
      <c r="F7" s="180">
        <v>316</v>
      </c>
      <c r="G7" s="20">
        <f t="shared" si="1"/>
        <v>1622</v>
      </c>
      <c r="H7" s="181">
        <v>417</v>
      </c>
      <c r="I7" s="182">
        <v>449</v>
      </c>
      <c r="J7" s="183">
        <v>427</v>
      </c>
      <c r="K7" s="184">
        <v>329</v>
      </c>
      <c r="L7" s="185">
        <f t="shared" si="2"/>
        <v>-29</v>
      </c>
      <c r="M7" s="186">
        <f t="shared" si="3"/>
        <v>-72</v>
      </c>
      <c r="N7" s="187">
        <f t="shared" si="4"/>
        <v>-101</v>
      </c>
      <c r="O7" s="188">
        <v>42664</v>
      </c>
      <c r="P7" s="189">
        <f t="shared" si="5"/>
        <v>-2.4</v>
      </c>
      <c r="Q7" s="134"/>
      <c r="R7" s="190"/>
      <c r="S7" s="190"/>
      <c r="T7" s="190"/>
    </row>
    <row r="8" spans="1:22" ht="20.100000000000001" customHeight="1" x14ac:dyDescent="0.15">
      <c r="A8" s="29">
        <v>5</v>
      </c>
      <c r="B8" s="20">
        <f t="shared" si="0"/>
        <v>1470</v>
      </c>
      <c r="C8" s="177">
        <v>420</v>
      </c>
      <c r="D8" s="178">
        <v>423</v>
      </c>
      <c r="E8" s="179">
        <v>357</v>
      </c>
      <c r="F8" s="180">
        <v>270</v>
      </c>
      <c r="G8" s="20">
        <f t="shared" si="1"/>
        <v>1722</v>
      </c>
      <c r="H8" s="181">
        <v>462</v>
      </c>
      <c r="I8" s="182">
        <v>484</v>
      </c>
      <c r="J8" s="183">
        <v>406</v>
      </c>
      <c r="K8" s="184">
        <v>370</v>
      </c>
      <c r="L8" s="185">
        <f t="shared" si="2"/>
        <v>-103</v>
      </c>
      <c r="M8" s="186">
        <f t="shared" si="3"/>
        <v>-149</v>
      </c>
      <c r="N8" s="187">
        <f t="shared" si="4"/>
        <v>-252</v>
      </c>
      <c r="O8" s="188">
        <v>42660</v>
      </c>
      <c r="P8" s="189">
        <f t="shared" si="5"/>
        <v>-5.9</v>
      </c>
      <c r="Q8" s="134"/>
      <c r="R8" s="190"/>
      <c r="S8" s="190"/>
      <c r="T8" s="190"/>
    </row>
    <row r="9" spans="1:22" ht="20.100000000000001" customHeight="1" x14ac:dyDescent="0.15">
      <c r="A9" s="29">
        <v>6</v>
      </c>
      <c r="B9" s="20">
        <f t="shared" si="0"/>
        <v>1520</v>
      </c>
      <c r="C9" s="177">
        <v>469</v>
      </c>
      <c r="D9" s="178">
        <v>442</v>
      </c>
      <c r="E9" s="179">
        <v>336</v>
      </c>
      <c r="F9" s="180">
        <v>273</v>
      </c>
      <c r="G9" s="20">
        <f t="shared" si="1"/>
        <v>1657</v>
      </c>
      <c r="H9" s="181">
        <v>449</v>
      </c>
      <c r="I9" s="182">
        <v>503</v>
      </c>
      <c r="J9" s="183">
        <v>387</v>
      </c>
      <c r="K9" s="184">
        <v>318</v>
      </c>
      <c r="L9" s="185">
        <f t="shared" si="2"/>
        <v>-41</v>
      </c>
      <c r="M9" s="186">
        <f t="shared" si="3"/>
        <v>-96</v>
      </c>
      <c r="N9" s="187">
        <f t="shared" si="4"/>
        <v>-137</v>
      </c>
      <c r="O9" s="188">
        <v>42482</v>
      </c>
      <c r="P9" s="189">
        <f t="shared" si="5"/>
        <v>-3.2</v>
      </c>
      <c r="Q9" s="134"/>
      <c r="R9" s="190"/>
      <c r="S9" s="190"/>
      <c r="T9" s="190"/>
    </row>
    <row r="10" spans="1:22" ht="20.100000000000001" customHeight="1" x14ac:dyDescent="0.15">
      <c r="A10" s="29">
        <v>7</v>
      </c>
      <c r="B10" s="20">
        <f t="shared" si="0"/>
        <v>1318</v>
      </c>
      <c r="C10" s="177">
        <v>407</v>
      </c>
      <c r="D10" s="178">
        <v>369</v>
      </c>
      <c r="E10" s="179">
        <v>302</v>
      </c>
      <c r="F10" s="180">
        <v>240</v>
      </c>
      <c r="G10" s="20">
        <f t="shared" si="1"/>
        <v>1538</v>
      </c>
      <c r="H10" s="181">
        <v>396</v>
      </c>
      <c r="I10" s="182">
        <v>407</v>
      </c>
      <c r="J10" s="183">
        <v>377</v>
      </c>
      <c r="K10" s="184">
        <v>358</v>
      </c>
      <c r="L10" s="185">
        <f t="shared" si="2"/>
        <v>-27</v>
      </c>
      <c r="M10" s="186">
        <f t="shared" si="3"/>
        <v>-193</v>
      </c>
      <c r="N10" s="187">
        <f t="shared" si="4"/>
        <v>-220</v>
      </c>
      <c r="O10" s="188">
        <v>42451</v>
      </c>
      <c r="P10" s="189">
        <f t="shared" si="5"/>
        <v>-5.2</v>
      </c>
      <c r="Q10" s="134"/>
      <c r="R10" s="190"/>
      <c r="S10" s="190"/>
      <c r="T10" s="190"/>
    </row>
    <row r="11" spans="1:22" ht="20.100000000000001" customHeight="1" x14ac:dyDescent="0.15">
      <c r="A11" s="29">
        <v>8</v>
      </c>
      <c r="B11" s="20">
        <f t="shared" si="0"/>
        <v>1470</v>
      </c>
      <c r="C11" s="177">
        <v>459</v>
      </c>
      <c r="D11" s="178">
        <v>443</v>
      </c>
      <c r="E11" s="179">
        <v>300</v>
      </c>
      <c r="F11" s="180">
        <v>268</v>
      </c>
      <c r="G11" s="20">
        <f t="shared" si="1"/>
        <v>1722</v>
      </c>
      <c r="H11" s="181">
        <v>444</v>
      </c>
      <c r="I11" s="182">
        <v>471</v>
      </c>
      <c r="J11" s="183">
        <v>417</v>
      </c>
      <c r="K11" s="184">
        <v>390</v>
      </c>
      <c r="L11" s="185">
        <f t="shared" si="2"/>
        <v>-13</v>
      </c>
      <c r="M11" s="186">
        <f t="shared" si="3"/>
        <v>-239</v>
      </c>
      <c r="N11" s="187">
        <f t="shared" si="4"/>
        <v>-252</v>
      </c>
      <c r="O11" s="188">
        <v>42261</v>
      </c>
      <c r="P11" s="189">
        <f t="shared" si="5"/>
        <v>-6</v>
      </c>
      <c r="Q11" s="134"/>
      <c r="R11" s="190"/>
      <c r="S11" s="190"/>
      <c r="T11" s="190"/>
    </row>
    <row r="12" spans="1:22" ht="20.100000000000001" customHeight="1" x14ac:dyDescent="0.15">
      <c r="A12" s="29">
        <v>9</v>
      </c>
      <c r="B12" s="20">
        <f t="shared" si="0"/>
        <v>1593</v>
      </c>
      <c r="C12" s="177">
        <v>494</v>
      </c>
      <c r="D12" s="178">
        <v>473</v>
      </c>
      <c r="E12" s="179">
        <v>337</v>
      </c>
      <c r="F12" s="180">
        <v>289</v>
      </c>
      <c r="G12" s="20">
        <f t="shared" si="1"/>
        <v>1690</v>
      </c>
      <c r="H12" s="181">
        <v>469</v>
      </c>
      <c r="I12" s="182">
        <v>450</v>
      </c>
      <c r="J12" s="183">
        <v>406</v>
      </c>
      <c r="K12" s="184">
        <v>365</v>
      </c>
      <c r="L12" s="185">
        <f t="shared" si="2"/>
        <v>48</v>
      </c>
      <c r="M12" s="186">
        <f t="shared" si="3"/>
        <v>-145</v>
      </c>
      <c r="N12" s="187">
        <f t="shared" si="4"/>
        <v>-97</v>
      </c>
      <c r="O12" s="188">
        <v>42179</v>
      </c>
      <c r="P12" s="189">
        <f t="shared" si="5"/>
        <v>-2.2999999999999998</v>
      </c>
      <c r="Q12" s="134"/>
      <c r="R12" s="190"/>
      <c r="S12" s="190"/>
      <c r="T12" s="190"/>
    </row>
    <row r="13" spans="1:22" ht="20.100000000000001" customHeight="1" x14ac:dyDescent="0.15">
      <c r="A13" s="29">
        <v>10</v>
      </c>
      <c r="B13" s="20">
        <v>1580</v>
      </c>
      <c r="C13" s="177">
        <v>496</v>
      </c>
      <c r="D13" s="178">
        <v>447</v>
      </c>
      <c r="E13" s="179">
        <v>341</v>
      </c>
      <c r="F13" s="180">
        <v>296</v>
      </c>
      <c r="G13" s="20">
        <v>1575</v>
      </c>
      <c r="H13" s="181">
        <v>440</v>
      </c>
      <c r="I13" s="182">
        <v>431</v>
      </c>
      <c r="J13" s="183">
        <v>384</v>
      </c>
      <c r="K13" s="184">
        <v>320</v>
      </c>
      <c r="L13" s="185">
        <f t="shared" si="2"/>
        <v>72</v>
      </c>
      <c r="M13" s="186">
        <f t="shared" si="3"/>
        <v>-67</v>
      </c>
      <c r="N13" s="187">
        <v>5</v>
      </c>
      <c r="O13" s="188">
        <v>42171</v>
      </c>
      <c r="P13" s="189">
        <f t="shared" si="5"/>
        <v>0.1</v>
      </c>
      <c r="Q13" s="134"/>
      <c r="R13" s="190"/>
      <c r="S13" s="190"/>
      <c r="T13" s="190"/>
    </row>
    <row r="14" spans="1:22" ht="20.100000000000001" customHeight="1" x14ac:dyDescent="0.15">
      <c r="A14" s="29">
        <v>11</v>
      </c>
      <c r="B14" s="20">
        <v>1475</v>
      </c>
      <c r="C14" s="177">
        <v>440</v>
      </c>
      <c r="D14" s="178">
        <v>463</v>
      </c>
      <c r="E14" s="179">
        <v>325</v>
      </c>
      <c r="F14" s="180">
        <v>247</v>
      </c>
      <c r="G14" s="20">
        <v>1618</v>
      </c>
      <c r="H14" s="177">
        <v>428</v>
      </c>
      <c r="I14" s="178">
        <v>433</v>
      </c>
      <c r="J14" s="179">
        <v>380</v>
      </c>
      <c r="K14" s="180">
        <v>377</v>
      </c>
      <c r="L14" s="191">
        <f t="shared" si="2"/>
        <v>42</v>
      </c>
      <c r="M14" s="192">
        <f t="shared" si="3"/>
        <v>-185</v>
      </c>
      <c r="N14" s="193">
        <v>-143</v>
      </c>
      <c r="O14" s="194">
        <v>42157</v>
      </c>
      <c r="P14" s="189">
        <f t="shared" si="5"/>
        <v>-3.4</v>
      </c>
      <c r="Q14" s="134"/>
      <c r="R14" s="190"/>
      <c r="S14" s="190"/>
      <c r="T14" s="190"/>
    </row>
    <row r="15" spans="1:22" ht="20.100000000000001" customHeight="1" x14ac:dyDescent="0.15">
      <c r="A15" s="29">
        <v>12</v>
      </c>
      <c r="B15" s="20">
        <v>1454</v>
      </c>
      <c r="C15" s="177">
        <v>421</v>
      </c>
      <c r="D15" s="178">
        <v>409</v>
      </c>
      <c r="E15" s="179">
        <v>336</v>
      </c>
      <c r="F15" s="180">
        <v>288</v>
      </c>
      <c r="G15" s="20">
        <v>1624</v>
      </c>
      <c r="H15" s="177">
        <v>459</v>
      </c>
      <c r="I15" s="178">
        <v>424</v>
      </c>
      <c r="J15" s="179">
        <v>390</v>
      </c>
      <c r="K15" s="180">
        <v>351</v>
      </c>
      <c r="L15" s="191">
        <f t="shared" si="2"/>
        <v>-53</v>
      </c>
      <c r="M15" s="192">
        <f t="shared" si="3"/>
        <v>-117</v>
      </c>
      <c r="N15" s="193">
        <v>-170</v>
      </c>
      <c r="O15" s="194">
        <v>42162</v>
      </c>
      <c r="P15" s="189">
        <f t="shared" si="5"/>
        <v>-4</v>
      </c>
      <c r="Q15" s="134"/>
      <c r="R15" s="190"/>
      <c r="S15" s="190"/>
      <c r="T15" s="190"/>
    </row>
    <row r="16" spans="1:22" ht="20.100000000000001" customHeight="1" x14ac:dyDescent="0.15">
      <c r="A16" s="29">
        <v>13</v>
      </c>
      <c r="B16" s="20">
        <v>1517</v>
      </c>
      <c r="C16" s="181">
        <v>477</v>
      </c>
      <c r="D16" s="182">
        <v>472</v>
      </c>
      <c r="E16" s="183">
        <v>308</v>
      </c>
      <c r="F16" s="195">
        <v>260</v>
      </c>
      <c r="G16" s="20">
        <v>1703</v>
      </c>
      <c r="H16" s="181">
        <v>472</v>
      </c>
      <c r="I16" s="182">
        <v>512</v>
      </c>
      <c r="J16" s="183">
        <v>392</v>
      </c>
      <c r="K16" s="195">
        <v>327</v>
      </c>
      <c r="L16" s="191">
        <f t="shared" si="2"/>
        <v>-35</v>
      </c>
      <c r="M16" s="192">
        <f t="shared" si="3"/>
        <v>-151</v>
      </c>
      <c r="N16" s="193">
        <v>-186</v>
      </c>
      <c r="O16" s="196">
        <v>41934</v>
      </c>
      <c r="P16" s="189">
        <f t="shared" si="5"/>
        <v>-4.4000000000000004</v>
      </c>
      <c r="Q16" s="134"/>
      <c r="R16" s="190"/>
      <c r="S16" s="190"/>
      <c r="T16" s="190"/>
    </row>
    <row r="17" spans="1:33" ht="20.100000000000001" customHeight="1" x14ac:dyDescent="0.15">
      <c r="A17" s="29">
        <v>14</v>
      </c>
      <c r="B17" s="20">
        <v>1402</v>
      </c>
      <c r="C17" s="181">
        <v>423</v>
      </c>
      <c r="D17" s="182">
        <v>440</v>
      </c>
      <c r="E17" s="183">
        <v>278</v>
      </c>
      <c r="F17" s="195">
        <v>261</v>
      </c>
      <c r="G17" s="20">
        <v>1653</v>
      </c>
      <c r="H17" s="181">
        <v>458</v>
      </c>
      <c r="I17" s="182">
        <v>477</v>
      </c>
      <c r="J17" s="183">
        <v>376</v>
      </c>
      <c r="K17" s="195">
        <v>342</v>
      </c>
      <c r="L17" s="191">
        <f t="shared" si="2"/>
        <v>-72</v>
      </c>
      <c r="M17" s="192">
        <f t="shared" si="3"/>
        <v>-179</v>
      </c>
      <c r="N17" s="193">
        <v>-251</v>
      </c>
      <c r="O17" s="196">
        <v>41795</v>
      </c>
      <c r="P17" s="189">
        <f t="shared" si="5"/>
        <v>-6</v>
      </c>
      <c r="Q17" s="134"/>
      <c r="R17" s="190"/>
      <c r="S17" s="190"/>
      <c r="T17" s="190"/>
    </row>
    <row r="18" spans="1:33" ht="20.100000000000001" customHeight="1" x14ac:dyDescent="0.15">
      <c r="A18" s="29">
        <v>15</v>
      </c>
      <c r="B18" s="20">
        <v>1415</v>
      </c>
      <c r="C18" s="181">
        <v>401</v>
      </c>
      <c r="D18" s="182">
        <v>442</v>
      </c>
      <c r="E18" s="183">
        <v>292</v>
      </c>
      <c r="F18" s="195">
        <v>280</v>
      </c>
      <c r="G18" s="20">
        <v>1530</v>
      </c>
      <c r="H18" s="181">
        <v>439</v>
      </c>
      <c r="I18" s="182">
        <v>387</v>
      </c>
      <c r="J18" s="183">
        <v>363</v>
      </c>
      <c r="K18" s="195">
        <v>341</v>
      </c>
      <c r="L18" s="191">
        <f t="shared" si="2"/>
        <v>17</v>
      </c>
      <c r="M18" s="192">
        <f t="shared" si="3"/>
        <v>-132</v>
      </c>
      <c r="N18" s="193">
        <v>-115</v>
      </c>
      <c r="O18" s="196">
        <v>41505</v>
      </c>
      <c r="P18" s="189">
        <f t="shared" si="5"/>
        <v>-2.8</v>
      </c>
      <c r="Q18" s="134"/>
      <c r="R18" s="190"/>
      <c r="S18" s="190"/>
      <c r="T18" s="190"/>
    </row>
    <row r="19" spans="1:33" ht="20.100000000000001" customHeight="1" x14ac:dyDescent="0.15">
      <c r="A19" s="29">
        <v>16</v>
      </c>
      <c r="B19" s="20">
        <v>1261</v>
      </c>
      <c r="C19" s="181">
        <v>387</v>
      </c>
      <c r="D19" s="182">
        <v>374</v>
      </c>
      <c r="E19" s="183">
        <v>278</v>
      </c>
      <c r="F19" s="195">
        <v>222</v>
      </c>
      <c r="G19" s="20">
        <v>1619</v>
      </c>
      <c r="H19" s="181">
        <v>422</v>
      </c>
      <c r="I19" s="182">
        <v>439</v>
      </c>
      <c r="J19" s="183">
        <v>422</v>
      </c>
      <c r="K19" s="195">
        <v>336</v>
      </c>
      <c r="L19" s="191">
        <f t="shared" si="2"/>
        <v>-100</v>
      </c>
      <c r="M19" s="192">
        <f t="shared" si="3"/>
        <v>-258</v>
      </c>
      <c r="N19" s="193">
        <v>-358</v>
      </c>
      <c r="O19" s="196">
        <v>41353</v>
      </c>
      <c r="P19" s="189">
        <f t="shared" si="5"/>
        <v>-8.6999999999999993</v>
      </c>
      <c r="Q19" s="134"/>
      <c r="R19" s="190"/>
      <c r="S19" s="190"/>
      <c r="T19" s="190"/>
      <c r="V19" s="190"/>
      <c r="W19" s="190"/>
      <c r="X19" s="190"/>
      <c r="Y19" s="190"/>
      <c r="Z19" s="190"/>
      <c r="AA19" s="190"/>
      <c r="AB19" s="190"/>
      <c r="AC19" s="190"/>
      <c r="AD19" s="190"/>
      <c r="AE19" s="190"/>
      <c r="AF19" s="190"/>
      <c r="AG19" s="190"/>
    </row>
    <row r="20" spans="1:33" ht="20.100000000000001" customHeight="1" x14ac:dyDescent="0.15">
      <c r="A20" s="29">
        <v>17</v>
      </c>
      <c r="B20" s="20">
        <f>SUM(C20:F20)</f>
        <v>1251</v>
      </c>
      <c r="C20" s="181">
        <v>418</v>
      </c>
      <c r="D20" s="182">
        <v>365</v>
      </c>
      <c r="E20" s="183">
        <v>255</v>
      </c>
      <c r="F20" s="195">
        <v>213</v>
      </c>
      <c r="G20" s="20">
        <v>1575</v>
      </c>
      <c r="H20" s="181">
        <v>449</v>
      </c>
      <c r="I20" s="182">
        <v>448</v>
      </c>
      <c r="J20" s="183">
        <v>356</v>
      </c>
      <c r="K20" s="195">
        <v>322</v>
      </c>
      <c r="L20" s="191">
        <f t="shared" si="2"/>
        <v>-114</v>
      </c>
      <c r="M20" s="192">
        <f t="shared" si="3"/>
        <v>-210</v>
      </c>
      <c r="N20" s="193">
        <v>-324</v>
      </c>
      <c r="O20" s="196">
        <v>40947</v>
      </c>
      <c r="P20" s="189">
        <f t="shared" si="5"/>
        <v>-7.9</v>
      </c>
      <c r="Q20" s="134"/>
      <c r="R20" s="190"/>
      <c r="S20" s="190"/>
      <c r="T20" s="190"/>
      <c r="V20" s="190"/>
      <c r="W20" s="190"/>
      <c r="X20" s="190"/>
      <c r="Y20" s="190"/>
      <c r="Z20" s="190"/>
      <c r="AA20" s="190"/>
      <c r="AB20" s="190"/>
      <c r="AC20" s="190"/>
      <c r="AD20" s="190"/>
      <c r="AE20" s="190"/>
      <c r="AF20" s="190"/>
      <c r="AG20" s="190"/>
    </row>
    <row r="21" spans="1:33" ht="20.100000000000001" customHeight="1" x14ac:dyDescent="0.15">
      <c r="A21" s="29">
        <v>18</v>
      </c>
      <c r="B21" s="20">
        <v>1225</v>
      </c>
      <c r="C21" s="181">
        <v>402</v>
      </c>
      <c r="D21" s="182">
        <v>374</v>
      </c>
      <c r="E21" s="183">
        <v>257</v>
      </c>
      <c r="F21" s="195">
        <v>192</v>
      </c>
      <c r="G21" s="20">
        <v>1492</v>
      </c>
      <c r="H21" s="181">
        <v>448</v>
      </c>
      <c r="I21" s="182">
        <v>402</v>
      </c>
      <c r="J21" s="183">
        <v>337</v>
      </c>
      <c r="K21" s="195">
        <v>305</v>
      </c>
      <c r="L21" s="191">
        <f t="shared" si="2"/>
        <v>-74</v>
      </c>
      <c r="M21" s="192">
        <f t="shared" si="3"/>
        <v>-193</v>
      </c>
      <c r="N21" s="193">
        <v>-267</v>
      </c>
      <c r="O21" s="196">
        <v>40603</v>
      </c>
      <c r="P21" s="189">
        <f t="shared" si="5"/>
        <v>-6.6</v>
      </c>
      <c r="Q21" s="134"/>
      <c r="R21" s="190"/>
      <c r="S21" s="190"/>
      <c r="T21" s="190"/>
    </row>
    <row r="22" spans="1:33" ht="20.100000000000001" customHeight="1" x14ac:dyDescent="0.15">
      <c r="A22" s="29">
        <v>19</v>
      </c>
      <c r="B22" s="20">
        <v>1171</v>
      </c>
      <c r="C22" s="181">
        <v>356</v>
      </c>
      <c r="D22" s="182">
        <v>404</v>
      </c>
      <c r="E22" s="183">
        <v>202</v>
      </c>
      <c r="F22" s="195">
        <v>209</v>
      </c>
      <c r="G22" s="20">
        <v>1500</v>
      </c>
      <c r="H22" s="181">
        <v>407</v>
      </c>
      <c r="I22" s="182">
        <v>377</v>
      </c>
      <c r="J22" s="183">
        <v>351</v>
      </c>
      <c r="K22" s="195">
        <v>365</v>
      </c>
      <c r="L22" s="191">
        <f t="shared" si="2"/>
        <v>-24</v>
      </c>
      <c r="M22" s="192">
        <f t="shared" si="3"/>
        <v>-305</v>
      </c>
      <c r="N22" s="193">
        <v>-329</v>
      </c>
      <c r="O22" s="196">
        <v>40134</v>
      </c>
      <c r="P22" s="189">
        <f t="shared" si="5"/>
        <v>-8.1999999999999993</v>
      </c>
      <c r="Q22" s="134"/>
      <c r="R22" s="190"/>
      <c r="S22" s="190"/>
      <c r="T22" s="190"/>
    </row>
    <row r="23" spans="1:33" ht="20.100000000000001" customHeight="1" x14ac:dyDescent="0.15">
      <c r="A23" s="29">
        <v>20</v>
      </c>
      <c r="B23" s="20">
        <v>1219</v>
      </c>
      <c r="C23" s="181">
        <v>387</v>
      </c>
      <c r="D23" s="182">
        <v>381</v>
      </c>
      <c r="E23" s="183">
        <v>254</v>
      </c>
      <c r="F23" s="195">
        <v>197</v>
      </c>
      <c r="G23" s="20">
        <v>1442</v>
      </c>
      <c r="H23" s="181">
        <v>411</v>
      </c>
      <c r="I23" s="182">
        <v>408</v>
      </c>
      <c r="J23" s="183">
        <v>337</v>
      </c>
      <c r="K23" s="195">
        <v>286</v>
      </c>
      <c r="L23" s="191">
        <f t="shared" si="2"/>
        <v>-51</v>
      </c>
      <c r="M23" s="192">
        <f t="shared" si="3"/>
        <v>-172</v>
      </c>
      <c r="N23" s="193">
        <f t="shared" ref="N23:N35" si="6">L23+M23</f>
        <v>-223</v>
      </c>
      <c r="O23" s="196">
        <v>39798</v>
      </c>
      <c r="P23" s="189">
        <f t="shared" si="5"/>
        <v>-5.6</v>
      </c>
      <c r="Q23" s="134"/>
      <c r="R23" s="190"/>
      <c r="S23" s="190"/>
      <c r="T23" s="190"/>
    </row>
    <row r="24" spans="1:33" ht="20.100000000000001" customHeight="1" x14ac:dyDescent="0.15">
      <c r="A24" s="29">
        <v>21</v>
      </c>
      <c r="B24" s="20">
        <f>SUM(C24:F24)</f>
        <v>1174</v>
      </c>
      <c r="C24" s="181">
        <v>376</v>
      </c>
      <c r="D24" s="182">
        <v>366</v>
      </c>
      <c r="E24" s="183">
        <v>247</v>
      </c>
      <c r="F24" s="195">
        <v>185</v>
      </c>
      <c r="G24" s="20">
        <f>SUM(H24:K24)</f>
        <v>1423</v>
      </c>
      <c r="H24" s="181">
        <v>396</v>
      </c>
      <c r="I24" s="182">
        <v>388</v>
      </c>
      <c r="J24" s="183">
        <v>337</v>
      </c>
      <c r="K24" s="195">
        <v>302</v>
      </c>
      <c r="L24" s="191">
        <f t="shared" si="2"/>
        <v>-42</v>
      </c>
      <c r="M24" s="192">
        <f t="shared" si="3"/>
        <v>-207</v>
      </c>
      <c r="N24" s="193">
        <f t="shared" si="6"/>
        <v>-249</v>
      </c>
      <c r="O24" s="196">
        <v>39415</v>
      </c>
      <c r="P24" s="189">
        <f t="shared" si="5"/>
        <v>-6.3</v>
      </c>
      <c r="Q24" s="134"/>
      <c r="R24" s="190"/>
      <c r="S24" s="190"/>
      <c r="T24" s="190"/>
    </row>
    <row r="25" spans="1:33" ht="20.100000000000001" customHeight="1" x14ac:dyDescent="0.15">
      <c r="A25" s="29">
        <v>22</v>
      </c>
      <c r="B25" s="20">
        <f>SUM(C25:F25)</f>
        <v>1083</v>
      </c>
      <c r="C25" s="181">
        <v>345</v>
      </c>
      <c r="D25" s="182">
        <v>301</v>
      </c>
      <c r="E25" s="183">
        <v>242</v>
      </c>
      <c r="F25" s="195">
        <v>195</v>
      </c>
      <c r="G25" s="20">
        <f>SUM(H25:K25)</f>
        <v>1213</v>
      </c>
      <c r="H25" s="181">
        <v>340</v>
      </c>
      <c r="I25" s="182">
        <v>329</v>
      </c>
      <c r="J25" s="183">
        <v>261</v>
      </c>
      <c r="K25" s="195">
        <v>283</v>
      </c>
      <c r="L25" s="191">
        <f t="shared" si="2"/>
        <v>-23</v>
      </c>
      <c r="M25" s="192">
        <f t="shared" si="3"/>
        <v>-107</v>
      </c>
      <c r="N25" s="193">
        <f t="shared" si="6"/>
        <v>-130</v>
      </c>
      <c r="O25" s="196">
        <v>39104</v>
      </c>
      <c r="P25" s="189">
        <f t="shared" si="5"/>
        <v>-3.3</v>
      </c>
      <c r="Q25" s="134"/>
      <c r="R25" s="190"/>
      <c r="S25" s="190"/>
      <c r="T25" s="190"/>
    </row>
    <row r="26" spans="1:33" ht="20.100000000000001" customHeight="1" x14ac:dyDescent="0.15">
      <c r="A26" s="29">
        <v>23</v>
      </c>
      <c r="B26" s="20">
        <f>SUM(C26:F26)</f>
        <v>1073</v>
      </c>
      <c r="C26" s="181">
        <v>321</v>
      </c>
      <c r="D26" s="182">
        <v>318</v>
      </c>
      <c r="E26" s="183">
        <v>242</v>
      </c>
      <c r="F26" s="195">
        <v>192</v>
      </c>
      <c r="G26" s="20">
        <f>SUM(H26:K26)</f>
        <v>1373</v>
      </c>
      <c r="H26" s="181">
        <v>380</v>
      </c>
      <c r="I26" s="182">
        <v>380</v>
      </c>
      <c r="J26" s="183">
        <v>327</v>
      </c>
      <c r="K26" s="195">
        <v>286</v>
      </c>
      <c r="L26" s="191">
        <f t="shared" si="2"/>
        <v>-121</v>
      </c>
      <c r="M26" s="192">
        <f t="shared" si="3"/>
        <v>-179</v>
      </c>
      <c r="N26" s="193">
        <f t="shared" si="6"/>
        <v>-300</v>
      </c>
      <c r="O26" s="196">
        <v>38700</v>
      </c>
      <c r="P26" s="189">
        <f t="shared" si="5"/>
        <v>-7.8</v>
      </c>
      <c r="Q26" s="134"/>
      <c r="R26" s="190"/>
      <c r="S26" s="190"/>
      <c r="T26" s="190"/>
    </row>
    <row r="27" spans="1:33" ht="20.100000000000001" customHeight="1" x14ac:dyDescent="0.15">
      <c r="A27" s="29">
        <v>24</v>
      </c>
      <c r="B27" s="20">
        <v>1089</v>
      </c>
      <c r="C27" s="181">
        <v>319</v>
      </c>
      <c r="D27" s="182">
        <v>331</v>
      </c>
      <c r="E27" s="183">
        <v>220</v>
      </c>
      <c r="F27" s="195">
        <v>219</v>
      </c>
      <c r="G27" s="20">
        <v>1341</v>
      </c>
      <c r="H27" s="181">
        <v>386</v>
      </c>
      <c r="I27" s="182">
        <v>368</v>
      </c>
      <c r="J27" s="183">
        <v>304</v>
      </c>
      <c r="K27" s="195">
        <v>283</v>
      </c>
      <c r="L27" s="191">
        <f t="shared" si="2"/>
        <v>-104</v>
      </c>
      <c r="M27" s="192">
        <f t="shared" si="3"/>
        <v>-148</v>
      </c>
      <c r="N27" s="193">
        <f t="shared" si="6"/>
        <v>-252</v>
      </c>
      <c r="O27" s="196">
        <v>38598</v>
      </c>
      <c r="P27" s="189">
        <f t="shared" si="5"/>
        <v>-6.5</v>
      </c>
      <c r="Q27" s="134"/>
      <c r="R27" s="190"/>
      <c r="S27" s="190"/>
      <c r="T27" s="190"/>
    </row>
    <row r="28" spans="1:33" ht="20.100000000000001" customHeight="1" x14ac:dyDescent="0.15">
      <c r="A28" s="29">
        <v>25</v>
      </c>
      <c r="B28" s="20">
        <f>SUM(C28:F28)</f>
        <v>1234</v>
      </c>
      <c r="C28" s="183">
        <v>364</v>
      </c>
      <c r="D28" s="182">
        <v>334</v>
      </c>
      <c r="E28" s="183">
        <v>253</v>
      </c>
      <c r="F28" s="182">
        <v>283</v>
      </c>
      <c r="G28" s="20">
        <f>SUM(H28:K28)</f>
        <v>1365</v>
      </c>
      <c r="H28" s="183">
        <v>353</v>
      </c>
      <c r="I28" s="182">
        <v>354</v>
      </c>
      <c r="J28" s="183">
        <v>331</v>
      </c>
      <c r="K28" s="182">
        <v>327</v>
      </c>
      <c r="L28" s="197">
        <f t="shared" si="2"/>
        <v>-9</v>
      </c>
      <c r="M28" s="198">
        <f t="shared" si="3"/>
        <v>-122</v>
      </c>
      <c r="N28" s="193">
        <f t="shared" si="6"/>
        <v>-131</v>
      </c>
      <c r="O28" s="196">
        <v>38242</v>
      </c>
      <c r="P28" s="189">
        <f t="shared" si="5"/>
        <v>-3.4</v>
      </c>
      <c r="Q28" s="134"/>
      <c r="R28" s="190"/>
      <c r="S28" s="190"/>
      <c r="T28" s="190"/>
    </row>
    <row r="29" spans="1:33" ht="20.100000000000001" customHeight="1" x14ac:dyDescent="0.15">
      <c r="A29" s="29">
        <v>26</v>
      </c>
      <c r="B29" s="20">
        <f>SUM(C29:F29)</f>
        <v>1128</v>
      </c>
      <c r="C29" s="183">
        <v>332</v>
      </c>
      <c r="D29" s="182">
        <v>326</v>
      </c>
      <c r="E29" s="183">
        <v>235</v>
      </c>
      <c r="F29" s="182">
        <v>235</v>
      </c>
      <c r="G29" s="20">
        <f>SUM(H29:K29)</f>
        <v>1352</v>
      </c>
      <c r="H29" s="183">
        <v>355</v>
      </c>
      <c r="I29" s="182">
        <v>360</v>
      </c>
      <c r="J29" s="183">
        <v>309</v>
      </c>
      <c r="K29" s="182">
        <v>328</v>
      </c>
      <c r="L29" s="197">
        <f t="shared" si="2"/>
        <v>-57</v>
      </c>
      <c r="M29" s="198">
        <f t="shared" si="3"/>
        <v>-167</v>
      </c>
      <c r="N29" s="193">
        <f t="shared" si="6"/>
        <v>-224</v>
      </c>
      <c r="O29" s="196">
        <v>37802</v>
      </c>
      <c r="P29" s="189">
        <f t="shared" si="5"/>
        <v>-5.9</v>
      </c>
      <c r="Q29" s="134"/>
      <c r="R29" s="190"/>
      <c r="S29" s="190"/>
      <c r="T29" s="190"/>
    </row>
    <row r="30" spans="1:33" ht="20.100000000000001" customHeight="1" x14ac:dyDescent="0.15">
      <c r="A30" s="29">
        <v>27</v>
      </c>
      <c r="B30" s="20">
        <f>SUM(C30:F30)</f>
        <v>1129</v>
      </c>
      <c r="C30" s="183">
        <v>355</v>
      </c>
      <c r="D30" s="182">
        <v>316</v>
      </c>
      <c r="E30" s="183">
        <v>227</v>
      </c>
      <c r="F30" s="182">
        <v>231</v>
      </c>
      <c r="G30" s="20">
        <f>SUM(H30:K30)</f>
        <v>1390</v>
      </c>
      <c r="H30" s="183">
        <v>379</v>
      </c>
      <c r="I30" s="182">
        <v>368</v>
      </c>
      <c r="J30" s="183">
        <v>333</v>
      </c>
      <c r="K30" s="182">
        <v>310</v>
      </c>
      <c r="L30" s="197">
        <f>C30+D30-H30-I30</f>
        <v>-76</v>
      </c>
      <c r="M30" s="198">
        <f t="shared" si="3"/>
        <v>-185</v>
      </c>
      <c r="N30" s="193">
        <f t="shared" si="6"/>
        <v>-261</v>
      </c>
      <c r="O30" s="196">
        <v>37295</v>
      </c>
      <c r="P30" s="189">
        <f t="shared" si="5"/>
        <v>-7</v>
      </c>
      <c r="Q30" s="134"/>
      <c r="R30" s="190"/>
      <c r="S30" s="190"/>
      <c r="T30" s="190"/>
    </row>
    <row r="31" spans="1:33" ht="20.100000000000001" customHeight="1" x14ac:dyDescent="0.15">
      <c r="A31" s="29">
        <v>28</v>
      </c>
      <c r="B31" s="20">
        <v>1304</v>
      </c>
      <c r="C31" s="183">
        <v>394</v>
      </c>
      <c r="D31" s="182">
        <v>359</v>
      </c>
      <c r="E31" s="183">
        <v>291</v>
      </c>
      <c r="F31" s="182">
        <v>260</v>
      </c>
      <c r="G31" s="20">
        <v>1453</v>
      </c>
      <c r="H31" s="183">
        <v>405</v>
      </c>
      <c r="I31" s="182">
        <v>378</v>
      </c>
      <c r="J31" s="183">
        <v>335</v>
      </c>
      <c r="K31" s="182">
        <v>335</v>
      </c>
      <c r="L31" s="197">
        <f t="shared" si="2"/>
        <v>-30</v>
      </c>
      <c r="M31" s="198">
        <f t="shared" si="3"/>
        <v>-119</v>
      </c>
      <c r="N31" s="193">
        <f t="shared" si="6"/>
        <v>-149</v>
      </c>
      <c r="O31" s="196">
        <v>36838</v>
      </c>
      <c r="P31" s="189">
        <f t="shared" si="5"/>
        <v>-4</v>
      </c>
      <c r="Q31" s="134"/>
      <c r="R31" s="190"/>
      <c r="S31" s="190"/>
      <c r="T31" s="190"/>
    </row>
    <row r="32" spans="1:33" ht="20.100000000000001" customHeight="1" x14ac:dyDescent="0.15">
      <c r="A32" s="29">
        <v>29</v>
      </c>
      <c r="B32" s="20">
        <v>1165</v>
      </c>
      <c r="C32" s="183">
        <v>338</v>
      </c>
      <c r="D32" s="182">
        <v>323</v>
      </c>
      <c r="E32" s="183">
        <v>246</v>
      </c>
      <c r="F32" s="182">
        <v>258</v>
      </c>
      <c r="G32" s="20">
        <v>1290</v>
      </c>
      <c r="H32" s="183">
        <v>332</v>
      </c>
      <c r="I32" s="182">
        <v>326</v>
      </c>
      <c r="J32" s="183">
        <v>323</v>
      </c>
      <c r="K32" s="182">
        <v>309</v>
      </c>
      <c r="L32" s="197">
        <f>C32+D32-H32-I32</f>
        <v>3</v>
      </c>
      <c r="M32" s="198">
        <f t="shared" si="3"/>
        <v>-128</v>
      </c>
      <c r="N32" s="193">
        <f t="shared" si="6"/>
        <v>-125</v>
      </c>
      <c r="O32" s="196">
        <v>36401</v>
      </c>
      <c r="P32" s="189">
        <f t="shared" si="5"/>
        <v>-3.4</v>
      </c>
      <c r="Q32" s="134"/>
      <c r="R32" s="190"/>
      <c r="S32" s="190"/>
      <c r="T32" s="190"/>
    </row>
    <row r="33" spans="1:20" ht="20.100000000000001" customHeight="1" x14ac:dyDescent="0.15">
      <c r="A33" s="29">
        <v>30</v>
      </c>
      <c r="B33" s="20">
        <v>1135</v>
      </c>
      <c r="C33" s="177">
        <v>347.1</v>
      </c>
      <c r="D33" s="178">
        <v>294</v>
      </c>
      <c r="E33" s="179">
        <v>245</v>
      </c>
      <c r="F33" s="180">
        <v>249</v>
      </c>
      <c r="G33" s="20">
        <v>1287</v>
      </c>
      <c r="H33" s="181">
        <v>337</v>
      </c>
      <c r="I33" s="182">
        <v>311</v>
      </c>
      <c r="J33" s="183">
        <v>322</v>
      </c>
      <c r="K33" s="184">
        <v>317</v>
      </c>
      <c r="L33" s="185">
        <f t="shared" si="2"/>
        <v>-6.8999999999999773</v>
      </c>
      <c r="M33" s="186">
        <f t="shared" si="3"/>
        <v>-145</v>
      </c>
      <c r="N33" s="187">
        <f t="shared" si="6"/>
        <v>-151.89999999999998</v>
      </c>
      <c r="O33" s="188">
        <v>35926</v>
      </c>
      <c r="P33" s="189">
        <f t="shared" si="5"/>
        <v>-4.2</v>
      </c>
      <c r="Q33" s="134"/>
      <c r="R33" s="190"/>
      <c r="S33" s="190"/>
      <c r="T33" s="190"/>
    </row>
    <row r="34" spans="1:20" ht="20.100000000000001" customHeight="1" x14ac:dyDescent="0.15">
      <c r="A34" s="29" t="s">
        <v>9</v>
      </c>
      <c r="B34" s="20">
        <v>1192</v>
      </c>
      <c r="C34" s="177">
        <v>339</v>
      </c>
      <c r="D34" s="178">
        <v>316</v>
      </c>
      <c r="E34" s="179">
        <v>271</v>
      </c>
      <c r="F34" s="180">
        <v>266</v>
      </c>
      <c r="G34" s="20">
        <v>1382</v>
      </c>
      <c r="H34" s="181">
        <v>356</v>
      </c>
      <c r="I34" s="182">
        <v>340</v>
      </c>
      <c r="J34" s="183">
        <v>351</v>
      </c>
      <c r="K34" s="184">
        <v>335</v>
      </c>
      <c r="L34" s="185">
        <f t="shared" si="2"/>
        <v>-41</v>
      </c>
      <c r="M34" s="186">
        <f t="shared" si="3"/>
        <v>-149</v>
      </c>
      <c r="N34" s="187">
        <f t="shared" si="6"/>
        <v>-190</v>
      </c>
      <c r="O34" s="188">
        <v>35420</v>
      </c>
      <c r="P34" s="189">
        <f t="shared" si="5"/>
        <v>-5.4</v>
      </c>
      <c r="Q34" s="134"/>
      <c r="R34" s="190"/>
      <c r="S34" s="190"/>
      <c r="T34" s="190"/>
    </row>
    <row r="35" spans="1:20" ht="20.100000000000001" customHeight="1" x14ac:dyDescent="0.15">
      <c r="A35" s="29">
        <v>2</v>
      </c>
      <c r="B35" s="20">
        <v>1074</v>
      </c>
      <c r="C35" s="177">
        <v>315</v>
      </c>
      <c r="D35" s="178">
        <v>271</v>
      </c>
      <c r="E35" s="179">
        <v>241</v>
      </c>
      <c r="F35" s="180">
        <v>247</v>
      </c>
      <c r="G35" s="20">
        <v>1307</v>
      </c>
      <c r="H35" s="181">
        <v>353</v>
      </c>
      <c r="I35" s="182">
        <v>340</v>
      </c>
      <c r="J35" s="183">
        <v>299</v>
      </c>
      <c r="K35" s="184">
        <v>315</v>
      </c>
      <c r="L35" s="185">
        <f t="shared" si="2"/>
        <v>-107</v>
      </c>
      <c r="M35" s="186">
        <f t="shared" si="3"/>
        <v>-126</v>
      </c>
      <c r="N35" s="187">
        <f t="shared" si="6"/>
        <v>-233</v>
      </c>
      <c r="O35" s="188">
        <v>34870</v>
      </c>
      <c r="P35" s="189">
        <f t="shared" si="5"/>
        <v>-6.7</v>
      </c>
      <c r="Q35" s="134"/>
      <c r="R35" s="190"/>
      <c r="S35" s="190"/>
      <c r="T35" s="190"/>
    </row>
    <row r="36" spans="1:20" ht="20.100000000000001" customHeight="1" x14ac:dyDescent="0.15">
      <c r="A36" s="29">
        <v>3</v>
      </c>
      <c r="B36" s="20">
        <v>1038</v>
      </c>
      <c r="C36" s="177">
        <v>315</v>
      </c>
      <c r="D36" s="178">
        <v>295</v>
      </c>
      <c r="E36" s="179">
        <v>261</v>
      </c>
      <c r="F36" s="180">
        <v>167</v>
      </c>
      <c r="G36" s="20">
        <v>1210</v>
      </c>
      <c r="H36" s="181">
        <v>339</v>
      </c>
      <c r="I36" s="182">
        <v>293</v>
      </c>
      <c r="J36" s="183">
        <v>288</v>
      </c>
      <c r="K36" s="184">
        <v>290</v>
      </c>
      <c r="L36" s="185">
        <f>C36+D36-H36-I36</f>
        <v>-22</v>
      </c>
      <c r="M36" s="186">
        <f>E36+F36-J36-K36</f>
        <v>-150</v>
      </c>
      <c r="N36" s="187">
        <f>+B36-G36</f>
        <v>-172</v>
      </c>
      <c r="O36" s="188">
        <v>34296</v>
      </c>
      <c r="P36" s="189">
        <f>+ROUND(N36/O36*1000,1)</f>
        <v>-5</v>
      </c>
      <c r="Q36" s="134"/>
      <c r="R36" s="190"/>
      <c r="S36" s="190"/>
      <c r="T36" s="190"/>
    </row>
    <row r="37" spans="1:20" ht="20.100000000000001" customHeight="1" x14ac:dyDescent="0.15">
      <c r="A37" s="35">
        <v>4</v>
      </c>
      <c r="B37" s="40">
        <v>968</v>
      </c>
      <c r="C37" s="199">
        <v>303</v>
      </c>
      <c r="D37" s="200">
        <v>256</v>
      </c>
      <c r="E37" s="201">
        <v>229</v>
      </c>
      <c r="F37" s="202">
        <v>180</v>
      </c>
      <c r="G37" s="40">
        <v>1392</v>
      </c>
      <c r="H37" s="199">
        <v>360</v>
      </c>
      <c r="I37" s="200">
        <v>306</v>
      </c>
      <c r="J37" s="201">
        <v>369</v>
      </c>
      <c r="K37" s="203">
        <v>357</v>
      </c>
      <c r="L37" s="204">
        <f>C37+D37-H37-I37</f>
        <v>-107</v>
      </c>
      <c r="M37" s="205">
        <f>E37+F37-J37-K37</f>
        <v>-317</v>
      </c>
      <c r="N37" s="206">
        <f>+B37-G37</f>
        <v>-424</v>
      </c>
      <c r="O37" s="207">
        <v>33525</v>
      </c>
      <c r="P37" s="208">
        <f>+ROUND(N37/O37*1000,1)</f>
        <v>-12.6</v>
      </c>
      <c r="Q37" s="134"/>
      <c r="R37" s="190"/>
      <c r="S37" s="190"/>
      <c r="T37" s="190"/>
    </row>
    <row r="38" spans="1:20" ht="19.5" customHeight="1" x14ac:dyDescent="0.15">
      <c r="A38" s="55">
        <v>5</v>
      </c>
      <c r="B38" s="40">
        <f>SUM(C38:F38)</f>
        <v>1172</v>
      </c>
      <c r="C38" s="201">
        <v>335</v>
      </c>
      <c r="D38" s="200">
        <v>269</v>
      </c>
      <c r="E38" s="201">
        <v>277</v>
      </c>
      <c r="F38" s="200">
        <v>291</v>
      </c>
      <c r="G38" s="209">
        <f>SUM(H38:K38)</f>
        <v>1329</v>
      </c>
      <c r="H38" s="201">
        <v>345</v>
      </c>
      <c r="I38" s="200">
        <v>324</v>
      </c>
      <c r="J38" s="201">
        <v>313</v>
      </c>
      <c r="K38" s="210">
        <v>347</v>
      </c>
      <c r="L38" s="211">
        <f>C38+D38-H38-I38</f>
        <v>-65</v>
      </c>
      <c r="M38" s="212">
        <f>E38+F38-J38-K38</f>
        <v>-92</v>
      </c>
      <c r="N38" s="206">
        <f>+B38-G38</f>
        <v>-157</v>
      </c>
      <c r="O38" s="207">
        <v>32998</v>
      </c>
      <c r="P38" s="213">
        <f>+ROUND(N38/O38*1000,1)</f>
        <v>-4.8</v>
      </c>
      <c r="Q38" s="134"/>
      <c r="R38" s="190"/>
      <c r="S38" s="190"/>
      <c r="T38" s="190"/>
    </row>
    <row r="39" spans="1:20" ht="19.5" customHeight="1" x14ac:dyDescent="0.15">
      <c r="A39" s="43">
        <v>6</v>
      </c>
      <c r="B39" s="48">
        <v>1109</v>
      </c>
      <c r="C39" s="214">
        <v>290</v>
      </c>
      <c r="D39" s="215">
        <v>245</v>
      </c>
      <c r="E39" s="214">
        <v>275</v>
      </c>
      <c r="F39" s="215">
        <v>299</v>
      </c>
      <c r="G39" s="216">
        <v>1180</v>
      </c>
      <c r="H39" s="214">
        <v>327</v>
      </c>
      <c r="I39" s="215">
        <v>274</v>
      </c>
      <c r="J39" s="214">
        <v>278</v>
      </c>
      <c r="K39" s="217">
        <v>301</v>
      </c>
      <c r="L39" s="218">
        <v>-66</v>
      </c>
      <c r="M39" s="219">
        <v>-5</v>
      </c>
      <c r="N39" s="220">
        <v>-71</v>
      </c>
      <c r="O39" s="221">
        <v>32522</v>
      </c>
      <c r="P39" s="222">
        <v>-2.2000000000000002</v>
      </c>
      <c r="R39" s="190"/>
      <c r="S39" s="190"/>
      <c r="T39" s="190"/>
    </row>
    <row r="40" spans="1:20" ht="11.85" customHeight="1" x14ac:dyDescent="0.15">
      <c r="A40" s="134"/>
      <c r="B40" s="27"/>
      <c r="C40" s="223"/>
      <c r="D40" s="223"/>
      <c r="E40" s="223"/>
      <c r="F40" s="223"/>
      <c r="G40" s="107"/>
      <c r="H40" s="223"/>
      <c r="I40" s="223"/>
      <c r="J40" s="223"/>
      <c r="K40" s="223"/>
      <c r="L40" s="224"/>
      <c r="M40" s="224"/>
      <c r="N40" s="225"/>
      <c r="O40" s="223"/>
      <c r="P40" s="226" t="s">
        <v>270</v>
      </c>
      <c r="R40" s="190"/>
      <c r="S40" s="190"/>
      <c r="T40" s="190"/>
    </row>
  </sheetData>
  <sheetProtection algorithmName="SHA-512" hashValue="cnnrFqB/G0cUFxOjyVeIxG37xXtrJ/XMUaxg6ori4a7/zWM6ysbPvGPhGFf6RWXY4Fl/B7TKt8ebNX2P+9VO5w==" saltValue="01EvN799SE1o7peoLPd0ug==" spinCount="100000" sheet="1" objects="1" scenarios="1"/>
  <mergeCells count="13">
    <mergeCell ref="H4:I4"/>
    <mergeCell ref="J4:K4"/>
    <mergeCell ref="L4:N4"/>
    <mergeCell ref="A1:P1"/>
    <mergeCell ref="B3:F3"/>
    <mergeCell ref="G3:K3"/>
    <mergeCell ref="L3:N3"/>
    <mergeCell ref="O3:O4"/>
    <mergeCell ref="P3:P4"/>
    <mergeCell ref="B4:B5"/>
    <mergeCell ref="C4:D4"/>
    <mergeCell ref="E4:F4"/>
    <mergeCell ref="G4:G5"/>
  </mergeCells>
  <phoneticPr fontId="2"/>
  <printOptions horizontalCentered="1"/>
  <pageMargins left="0.59055118110236227" right="0.59055118110236227" top="0.78740157480314965" bottom="0.78740157480314965" header="0.51181102362204722" footer="0.11811023622047245"/>
  <pageSetup paperSize="9" orientation="portrait" horizontalDpi="1200" verticalDpi="1200" r:id="rId1"/>
  <headerFooter alignWithMargins="0">
    <oddHeader>&amp;R&amp;"ＭＳ Ｐ明朝,標準"人口</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0BCE0-100A-4BCE-8D79-362EFEE11022}">
  <sheetPr transitionEvaluation="1"/>
  <dimension ref="A1:L48"/>
  <sheetViews>
    <sheetView topLeftCell="A4" zoomScaleNormal="100" zoomScaleSheetLayoutView="100" workbookViewId="0">
      <selection sqref="A1:J1"/>
    </sheetView>
  </sheetViews>
  <sheetFormatPr defaultColWidth="13.375" defaultRowHeight="17.25" x14ac:dyDescent="0.15"/>
  <cols>
    <col min="1" max="1" width="7.375" style="228" customWidth="1"/>
    <col min="2" max="2" width="8.125" style="228" customWidth="1"/>
    <col min="3" max="3" width="8.125" style="229" customWidth="1"/>
    <col min="4" max="8" width="8.375" style="228" customWidth="1"/>
    <col min="9" max="9" width="8.5" style="228" customWidth="1"/>
    <col min="10" max="10" width="8.125" style="228" customWidth="1"/>
    <col min="11" max="11" width="5.875" style="228" customWidth="1"/>
    <col min="12" max="12" width="8.375" style="228" customWidth="1"/>
    <col min="13" max="14" width="5.875" style="228" customWidth="1"/>
    <col min="15" max="16" width="10.875" style="228" customWidth="1"/>
    <col min="17" max="18" width="5.875" style="228" customWidth="1"/>
    <col min="19" max="16384" width="13.375" style="228"/>
  </cols>
  <sheetData>
    <row r="1" spans="1:12" ht="18.75" customHeight="1" x14ac:dyDescent="0.15">
      <c r="A1" s="595" t="s">
        <v>271</v>
      </c>
      <c r="B1" s="595"/>
      <c r="C1" s="595"/>
      <c r="D1" s="595"/>
      <c r="E1" s="595"/>
      <c r="F1" s="595"/>
      <c r="G1" s="595"/>
      <c r="H1" s="595"/>
      <c r="I1" s="595"/>
      <c r="J1" s="595"/>
    </row>
    <row r="2" spans="1:12" ht="13.5" customHeight="1" x14ac:dyDescent="0.15">
      <c r="D2" s="230"/>
      <c r="F2" s="231"/>
      <c r="G2" s="231"/>
      <c r="H2" s="231"/>
      <c r="I2" s="231"/>
      <c r="J2" s="232" t="s">
        <v>272</v>
      </c>
      <c r="L2" s="233"/>
    </row>
    <row r="3" spans="1:12" ht="13.5" customHeight="1" x14ac:dyDescent="0.15">
      <c r="D3" s="231"/>
      <c r="F3" s="231"/>
      <c r="G3" s="231"/>
      <c r="H3" s="231"/>
      <c r="I3" s="231"/>
      <c r="J3" s="234" t="s">
        <v>273</v>
      </c>
    </row>
    <row r="4" spans="1:12" ht="18" customHeight="1" x14ac:dyDescent="0.15">
      <c r="A4" s="596" t="s">
        <v>274</v>
      </c>
      <c r="B4" s="596" t="s">
        <v>275</v>
      </c>
      <c r="C4" s="598" t="s">
        <v>276</v>
      </c>
      <c r="D4" s="235" t="s">
        <v>277</v>
      </c>
      <c r="E4" s="235" t="s">
        <v>278</v>
      </c>
      <c r="F4" s="235" t="s">
        <v>279</v>
      </c>
      <c r="G4" s="235" t="s">
        <v>280</v>
      </c>
      <c r="H4" s="235" t="s">
        <v>281</v>
      </c>
      <c r="I4" s="235" t="s">
        <v>282</v>
      </c>
      <c r="J4" s="235" t="s">
        <v>283</v>
      </c>
    </row>
    <row r="5" spans="1:12" ht="10.5" customHeight="1" x14ac:dyDescent="0.15">
      <c r="A5" s="597"/>
      <c r="B5" s="597"/>
      <c r="C5" s="599"/>
      <c r="D5" s="236" t="s">
        <v>284</v>
      </c>
      <c r="E5" s="236" t="s">
        <v>286</v>
      </c>
      <c r="F5" s="236" t="s">
        <v>286</v>
      </c>
      <c r="G5" s="236" t="s">
        <v>287</v>
      </c>
      <c r="H5" s="236" t="s">
        <v>288</v>
      </c>
      <c r="I5" s="236" t="s">
        <v>289</v>
      </c>
      <c r="J5" s="236" t="s">
        <v>290</v>
      </c>
    </row>
    <row r="6" spans="1:12" ht="18.75" customHeight="1" x14ac:dyDescent="0.15">
      <c r="A6" s="237" t="s">
        <v>291</v>
      </c>
      <c r="B6" s="238"/>
      <c r="C6" s="239">
        <v>1986</v>
      </c>
      <c r="D6" s="240">
        <f t="shared" ref="D6:D22" si="0">E6+F6</f>
        <v>43178</v>
      </c>
      <c r="E6" s="240">
        <v>20817</v>
      </c>
      <c r="F6" s="240">
        <v>22361</v>
      </c>
      <c r="G6" s="240">
        <v>11767</v>
      </c>
      <c r="H6" s="241">
        <f t="shared" ref="H6:H40" si="1">ROUND(D6/G6,2)</f>
        <v>3.67</v>
      </c>
      <c r="I6" s="242">
        <v>224.19</v>
      </c>
      <c r="J6" s="243">
        <f t="shared" ref="J6:J22" si="2">ROUND(D6/I6,1)</f>
        <v>192.6</v>
      </c>
    </row>
    <row r="7" spans="1:12" ht="18.75" customHeight="1" x14ac:dyDescent="0.15">
      <c r="A7" s="237">
        <v>62</v>
      </c>
      <c r="B7" s="238"/>
      <c r="C7" s="239">
        <v>1987</v>
      </c>
      <c r="D7" s="240">
        <f t="shared" si="0"/>
        <v>43276</v>
      </c>
      <c r="E7" s="240">
        <v>20808</v>
      </c>
      <c r="F7" s="240">
        <v>22468</v>
      </c>
      <c r="G7" s="240">
        <v>11829</v>
      </c>
      <c r="H7" s="241">
        <f t="shared" si="1"/>
        <v>3.66</v>
      </c>
      <c r="I7" s="242">
        <v>224.19</v>
      </c>
      <c r="J7" s="243">
        <f t="shared" si="2"/>
        <v>193</v>
      </c>
    </row>
    <row r="8" spans="1:12" ht="18.75" customHeight="1" x14ac:dyDescent="0.15">
      <c r="A8" s="237">
        <v>63</v>
      </c>
      <c r="B8" s="238"/>
      <c r="C8" s="239">
        <v>1988</v>
      </c>
      <c r="D8" s="240">
        <f t="shared" si="0"/>
        <v>43175</v>
      </c>
      <c r="E8" s="240">
        <v>20737</v>
      </c>
      <c r="F8" s="240">
        <v>22438</v>
      </c>
      <c r="G8" s="240">
        <v>11861</v>
      </c>
      <c r="H8" s="241">
        <f t="shared" si="1"/>
        <v>3.64</v>
      </c>
      <c r="I8" s="242">
        <v>224.19</v>
      </c>
      <c r="J8" s="243">
        <f t="shared" si="2"/>
        <v>192.6</v>
      </c>
    </row>
    <row r="9" spans="1:12" ht="18.75" customHeight="1" x14ac:dyDescent="0.15">
      <c r="A9" s="237" t="s">
        <v>292</v>
      </c>
      <c r="B9" s="238"/>
      <c r="C9" s="239">
        <v>1989</v>
      </c>
      <c r="D9" s="240">
        <f t="shared" si="0"/>
        <v>42898</v>
      </c>
      <c r="E9" s="240">
        <v>20573</v>
      </c>
      <c r="F9" s="240">
        <v>22325</v>
      </c>
      <c r="G9" s="240">
        <v>11866</v>
      </c>
      <c r="H9" s="241">
        <f t="shared" si="1"/>
        <v>3.62</v>
      </c>
      <c r="I9" s="242">
        <v>224.19</v>
      </c>
      <c r="J9" s="243">
        <f t="shared" si="2"/>
        <v>191.3</v>
      </c>
    </row>
    <row r="10" spans="1:12" ht="18.75" customHeight="1" x14ac:dyDescent="0.15">
      <c r="A10" s="237">
        <v>2</v>
      </c>
      <c r="B10" s="238" t="s">
        <v>293</v>
      </c>
      <c r="C10" s="239">
        <v>1990</v>
      </c>
      <c r="D10" s="240">
        <f t="shared" si="0"/>
        <v>43125</v>
      </c>
      <c r="E10" s="240">
        <v>20742</v>
      </c>
      <c r="F10" s="240">
        <v>22383</v>
      </c>
      <c r="G10" s="240">
        <v>12177</v>
      </c>
      <c r="H10" s="241">
        <f t="shared" si="1"/>
        <v>3.54</v>
      </c>
      <c r="I10" s="242">
        <v>223.18</v>
      </c>
      <c r="J10" s="243">
        <f t="shared" si="2"/>
        <v>193.2</v>
      </c>
    </row>
    <row r="11" spans="1:12" ht="18.75" customHeight="1" x14ac:dyDescent="0.15">
      <c r="A11" s="237">
        <v>3</v>
      </c>
      <c r="B11" s="238"/>
      <c r="C11" s="239">
        <v>1991</v>
      </c>
      <c r="D11" s="240">
        <f t="shared" si="0"/>
        <v>42904</v>
      </c>
      <c r="E11" s="240">
        <v>20586</v>
      </c>
      <c r="F11" s="240">
        <v>22318</v>
      </c>
      <c r="G11" s="240">
        <v>12246</v>
      </c>
      <c r="H11" s="241">
        <f t="shared" si="1"/>
        <v>3.5</v>
      </c>
      <c r="I11" s="242">
        <v>223.18</v>
      </c>
      <c r="J11" s="243">
        <f t="shared" si="2"/>
        <v>192.2</v>
      </c>
    </row>
    <row r="12" spans="1:12" ht="18.75" customHeight="1" x14ac:dyDescent="0.15">
      <c r="A12" s="237">
        <v>4</v>
      </c>
      <c r="B12" s="238"/>
      <c r="C12" s="239">
        <v>1992</v>
      </c>
      <c r="D12" s="240">
        <f t="shared" si="0"/>
        <v>42900</v>
      </c>
      <c r="E12" s="240">
        <v>20597</v>
      </c>
      <c r="F12" s="240">
        <v>22303</v>
      </c>
      <c r="G12" s="240">
        <v>12329</v>
      </c>
      <c r="H12" s="241">
        <f t="shared" si="1"/>
        <v>3.48</v>
      </c>
      <c r="I12" s="242">
        <v>223.08</v>
      </c>
      <c r="J12" s="243">
        <f t="shared" si="2"/>
        <v>192.3</v>
      </c>
    </row>
    <row r="13" spans="1:12" ht="18.75" customHeight="1" x14ac:dyDescent="0.15">
      <c r="A13" s="237">
        <v>5</v>
      </c>
      <c r="B13" s="238"/>
      <c r="C13" s="239">
        <v>1993</v>
      </c>
      <c r="D13" s="240">
        <f t="shared" si="0"/>
        <v>42916</v>
      </c>
      <c r="E13" s="240">
        <v>20577</v>
      </c>
      <c r="F13" s="240">
        <v>22339</v>
      </c>
      <c r="G13" s="240">
        <v>12400</v>
      </c>
      <c r="H13" s="241">
        <f t="shared" si="1"/>
        <v>3.46</v>
      </c>
      <c r="I13" s="242">
        <v>223.08</v>
      </c>
      <c r="J13" s="243">
        <f t="shared" si="2"/>
        <v>192.4</v>
      </c>
    </row>
    <row r="14" spans="1:12" ht="18.75" customHeight="1" x14ac:dyDescent="0.15">
      <c r="A14" s="237">
        <v>6</v>
      </c>
      <c r="B14" s="238"/>
      <c r="C14" s="239">
        <v>1994</v>
      </c>
      <c r="D14" s="240">
        <f t="shared" si="0"/>
        <v>42732</v>
      </c>
      <c r="E14" s="240">
        <v>20547</v>
      </c>
      <c r="F14" s="240">
        <v>22185</v>
      </c>
      <c r="G14" s="240">
        <v>12485</v>
      </c>
      <c r="H14" s="241">
        <f t="shared" si="1"/>
        <v>3.42</v>
      </c>
      <c r="I14" s="242">
        <v>223.08</v>
      </c>
      <c r="J14" s="243">
        <f t="shared" si="2"/>
        <v>191.6</v>
      </c>
    </row>
    <row r="15" spans="1:12" ht="18.75" customHeight="1" x14ac:dyDescent="0.15">
      <c r="A15" s="237">
        <v>7</v>
      </c>
      <c r="B15" s="238" t="s">
        <v>293</v>
      </c>
      <c r="C15" s="239">
        <v>1995</v>
      </c>
      <c r="D15" s="240">
        <f t="shared" si="0"/>
        <v>42896</v>
      </c>
      <c r="E15" s="240">
        <v>20698</v>
      </c>
      <c r="F15" s="240">
        <v>22198</v>
      </c>
      <c r="G15" s="240">
        <v>12650</v>
      </c>
      <c r="H15" s="241">
        <f t="shared" si="1"/>
        <v>3.39</v>
      </c>
      <c r="I15" s="242">
        <v>223.08</v>
      </c>
      <c r="J15" s="243">
        <f t="shared" si="2"/>
        <v>192.3</v>
      </c>
    </row>
    <row r="16" spans="1:12" ht="18.75" customHeight="1" x14ac:dyDescent="0.15">
      <c r="A16" s="237">
        <v>8</v>
      </c>
      <c r="B16" s="238"/>
      <c r="C16" s="239">
        <v>1996</v>
      </c>
      <c r="D16" s="240">
        <f t="shared" si="0"/>
        <v>42683</v>
      </c>
      <c r="E16" s="240">
        <v>20626</v>
      </c>
      <c r="F16" s="240">
        <v>22057</v>
      </c>
      <c r="G16" s="240">
        <v>12759</v>
      </c>
      <c r="H16" s="241">
        <f t="shared" si="1"/>
        <v>3.35</v>
      </c>
      <c r="I16" s="242">
        <v>223.08</v>
      </c>
      <c r="J16" s="243">
        <f t="shared" si="2"/>
        <v>191.3</v>
      </c>
    </row>
    <row r="17" spans="1:12" ht="18.75" customHeight="1" x14ac:dyDescent="0.15">
      <c r="A17" s="237">
        <v>9</v>
      </c>
      <c r="B17" s="238"/>
      <c r="C17" s="239">
        <v>1997</v>
      </c>
      <c r="D17" s="240">
        <f t="shared" si="0"/>
        <v>42622</v>
      </c>
      <c r="E17" s="240">
        <v>20595</v>
      </c>
      <c r="F17" s="240">
        <v>22027</v>
      </c>
      <c r="G17" s="240">
        <v>12927</v>
      </c>
      <c r="H17" s="241">
        <f t="shared" si="1"/>
        <v>3.3</v>
      </c>
      <c r="I17" s="242">
        <v>223.08</v>
      </c>
      <c r="J17" s="243">
        <f t="shared" si="2"/>
        <v>191.1</v>
      </c>
    </row>
    <row r="18" spans="1:12" ht="18.75" customHeight="1" x14ac:dyDescent="0.15">
      <c r="A18" s="244">
        <v>10</v>
      </c>
      <c r="B18" s="245"/>
      <c r="C18" s="246">
        <v>1998</v>
      </c>
      <c r="D18" s="240">
        <f t="shared" si="0"/>
        <v>42658</v>
      </c>
      <c r="E18" s="247">
        <v>20601</v>
      </c>
      <c r="F18" s="247">
        <v>22057</v>
      </c>
      <c r="G18" s="247">
        <v>13045</v>
      </c>
      <c r="H18" s="241">
        <f t="shared" si="1"/>
        <v>3.27</v>
      </c>
      <c r="I18" s="248">
        <v>223.08</v>
      </c>
      <c r="J18" s="243">
        <f t="shared" si="2"/>
        <v>191.2</v>
      </c>
    </row>
    <row r="19" spans="1:12" ht="18.75" customHeight="1" x14ac:dyDescent="0.15">
      <c r="A19" s="244">
        <v>11</v>
      </c>
      <c r="B19" s="245"/>
      <c r="C19" s="246">
        <v>1999</v>
      </c>
      <c r="D19" s="240">
        <f t="shared" si="0"/>
        <v>42694</v>
      </c>
      <c r="E19" s="247">
        <v>20560</v>
      </c>
      <c r="F19" s="247">
        <v>22134</v>
      </c>
      <c r="G19" s="247">
        <v>13167</v>
      </c>
      <c r="H19" s="241">
        <f t="shared" si="1"/>
        <v>3.24</v>
      </c>
      <c r="I19" s="248">
        <v>223.08</v>
      </c>
      <c r="J19" s="243">
        <f t="shared" si="2"/>
        <v>191.4</v>
      </c>
    </row>
    <row r="20" spans="1:12" ht="18.75" customHeight="1" x14ac:dyDescent="0.15">
      <c r="A20" s="244">
        <v>12</v>
      </c>
      <c r="B20" s="249" t="s">
        <v>293</v>
      </c>
      <c r="C20" s="246">
        <v>2000</v>
      </c>
      <c r="D20" s="240">
        <f t="shared" si="0"/>
        <v>42151</v>
      </c>
      <c r="E20" s="247">
        <v>20226</v>
      </c>
      <c r="F20" s="247">
        <v>21925</v>
      </c>
      <c r="G20" s="247">
        <v>13042</v>
      </c>
      <c r="H20" s="241">
        <f t="shared" si="1"/>
        <v>3.23</v>
      </c>
      <c r="I20" s="248">
        <v>223.08</v>
      </c>
      <c r="J20" s="243">
        <f t="shared" si="2"/>
        <v>189</v>
      </c>
      <c r="L20" s="233"/>
    </row>
    <row r="21" spans="1:12" ht="18.75" customHeight="1" x14ac:dyDescent="0.15">
      <c r="A21" s="244">
        <v>13</v>
      </c>
      <c r="B21" s="249"/>
      <c r="C21" s="246">
        <v>2001</v>
      </c>
      <c r="D21" s="240">
        <f t="shared" si="0"/>
        <v>41934</v>
      </c>
      <c r="E21" s="247">
        <v>20194</v>
      </c>
      <c r="F21" s="247">
        <v>21740</v>
      </c>
      <c r="G21" s="247">
        <v>13321</v>
      </c>
      <c r="H21" s="241">
        <f t="shared" si="1"/>
        <v>3.15</v>
      </c>
      <c r="I21" s="248">
        <v>223.08</v>
      </c>
      <c r="J21" s="243">
        <f t="shared" si="2"/>
        <v>188</v>
      </c>
      <c r="L21" s="233"/>
    </row>
    <row r="22" spans="1:12" ht="18.75" customHeight="1" x14ac:dyDescent="0.15">
      <c r="A22" s="244">
        <v>14</v>
      </c>
      <c r="B22" s="249"/>
      <c r="C22" s="246">
        <v>2002</v>
      </c>
      <c r="D22" s="240">
        <f t="shared" si="0"/>
        <v>41895</v>
      </c>
      <c r="E22" s="247">
        <v>20040</v>
      </c>
      <c r="F22" s="247">
        <v>21855</v>
      </c>
      <c r="G22" s="247">
        <v>13134</v>
      </c>
      <c r="H22" s="241">
        <f t="shared" si="1"/>
        <v>3.19</v>
      </c>
      <c r="I22" s="248">
        <v>223.08</v>
      </c>
      <c r="J22" s="243">
        <f t="shared" si="2"/>
        <v>187.8</v>
      </c>
      <c r="L22" s="233"/>
    </row>
    <row r="23" spans="1:12" ht="18.75" customHeight="1" x14ac:dyDescent="0.15">
      <c r="A23" s="244">
        <v>15</v>
      </c>
      <c r="B23" s="249"/>
      <c r="C23" s="246">
        <v>2003</v>
      </c>
      <c r="D23" s="240">
        <f>E23+F23</f>
        <v>41612</v>
      </c>
      <c r="E23" s="138">
        <v>19839</v>
      </c>
      <c r="F23" s="138">
        <v>21773</v>
      </c>
      <c r="G23" s="247">
        <v>13146</v>
      </c>
      <c r="H23" s="241">
        <f t="shared" si="1"/>
        <v>3.17</v>
      </c>
      <c r="I23" s="248">
        <v>223.08</v>
      </c>
      <c r="J23" s="243">
        <f>ROUND(D23/I23,1)</f>
        <v>186.5</v>
      </c>
      <c r="L23" s="233"/>
    </row>
    <row r="24" spans="1:12" ht="18.75" customHeight="1" x14ac:dyDescent="0.15">
      <c r="A24" s="244">
        <v>16</v>
      </c>
      <c r="B24" s="249"/>
      <c r="C24" s="246">
        <v>2004</v>
      </c>
      <c r="D24" s="240">
        <v>41522</v>
      </c>
      <c r="E24" s="138">
        <v>19729</v>
      </c>
      <c r="F24" s="138">
        <v>21793</v>
      </c>
      <c r="G24" s="247">
        <v>13267</v>
      </c>
      <c r="H24" s="241">
        <f t="shared" si="1"/>
        <v>3.13</v>
      </c>
      <c r="I24" s="248">
        <v>223.08</v>
      </c>
      <c r="J24" s="243">
        <v>186.3</v>
      </c>
      <c r="L24" s="233"/>
    </row>
    <row r="25" spans="1:12" ht="18.75" customHeight="1" x14ac:dyDescent="0.15">
      <c r="A25" s="244">
        <v>17</v>
      </c>
      <c r="B25" s="249" t="s">
        <v>293</v>
      </c>
      <c r="C25" s="246">
        <v>2005</v>
      </c>
      <c r="D25" s="250">
        <v>40717</v>
      </c>
      <c r="E25" s="247">
        <v>19434</v>
      </c>
      <c r="F25" s="247">
        <v>21283</v>
      </c>
      <c r="G25" s="247">
        <v>12950</v>
      </c>
      <c r="H25" s="241">
        <f t="shared" si="1"/>
        <v>3.14</v>
      </c>
      <c r="I25" s="248">
        <v>223.08</v>
      </c>
      <c r="J25" s="243">
        <f>D25/I25</f>
        <v>182.52196521427291</v>
      </c>
      <c r="L25" s="233"/>
    </row>
    <row r="26" spans="1:12" ht="18.75" customHeight="1" x14ac:dyDescent="0.15">
      <c r="A26" s="244">
        <v>18</v>
      </c>
      <c r="B26" s="249"/>
      <c r="C26" s="246">
        <v>2006</v>
      </c>
      <c r="D26" s="250">
        <v>40372</v>
      </c>
      <c r="E26" s="247">
        <v>19272</v>
      </c>
      <c r="F26" s="247">
        <v>21100</v>
      </c>
      <c r="G26" s="247">
        <v>12967</v>
      </c>
      <c r="H26" s="241">
        <f t="shared" si="1"/>
        <v>3.11</v>
      </c>
      <c r="I26" s="248">
        <v>223.08</v>
      </c>
      <c r="J26" s="243">
        <v>181</v>
      </c>
      <c r="L26" s="233"/>
    </row>
    <row r="27" spans="1:12" ht="18.75" customHeight="1" x14ac:dyDescent="0.15">
      <c r="A27" s="244">
        <v>19</v>
      </c>
      <c r="B27" s="249"/>
      <c r="C27" s="246">
        <v>2007</v>
      </c>
      <c r="D27" s="250">
        <v>39881</v>
      </c>
      <c r="E27" s="247">
        <v>18991</v>
      </c>
      <c r="F27" s="247">
        <v>20890</v>
      </c>
      <c r="G27" s="247">
        <v>12971</v>
      </c>
      <c r="H27" s="241">
        <f t="shared" si="1"/>
        <v>3.07</v>
      </c>
      <c r="I27" s="248">
        <v>223.08</v>
      </c>
      <c r="J27" s="243">
        <v>178.7</v>
      </c>
      <c r="L27" s="233"/>
    </row>
    <row r="28" spans="1:12" ht="18.75" customHeight="1" x14ac:dyDescent="0.15">
      <c r="A28" s="244">
        <v>20</v>
      </c>
      <c r="B28" s="249"/>
      <c r="C28" s="246">
        <v>2008</v>
      </c>
      <c r="D28" s="250">
        <v>39535</v>
      </c>
      <c r="E28" s="247">
        <v>18801</v>
      </c>
      <c r="F28" s="247">
        <v>20734</v>
      </c>
      <c r="G28" s="247">
        <v>13010</v>
      </c>
      <c r="H28" s="241">
        <f t="shared" si="1"/>
        <v>3.04</v>
      </c>
      <c r="I28" s="248">
        <v>223.08</v>
      </c>
      <c r="J28" s="243">
        <v>177.2</v>
      </c>
      <c r="L28" s="233"/>
    </row>
    <row r="29" spans="1:12" ht="18.75" customHeight="1" x14ac:dyDescent="0.15">
      <c r="A29" s="251">
        <v>21</v>
      </c>
      <c r="B29" s="252"/>
      <c r="C29" s="253">
        <v>2009</v>
      </c>
      <c r="D29" s="254">
        <v>39142</v>
      </c>
      <c r="E29" s="255">
        <v>18607</v>
      </c>
      <c r="F29" s="255">
        <v>20535</v>
      </c>
      <c r="G29" s="255">
        <v>12979</v>
      </c>
      <c r="H29" s="256">
        <f t="shared" si="1"/>
        <v>3.02</v>
      </c>
      <c r="I29" s="248">
        <v>223.08</v>
      </c>
      <c r="J29" s="257">
        <f>D29/I29</f>
        <v>175.46171776941006</v>
      </c>
      <c r="L29" s="233"/>
    </row>
    <row r="30" spans="1:12" ht="18.75" customHeight="1" x14ac:dyDescent="0.15">
      <c r="A30" s="258">
        <v>22</v>
      </c>
      <c r="B30" s="259" t="s">
        <v>293</v>
      </c>
      <c r="C30" s="260">
        <v>2010</v>
      </c>
      <c r="D30" s="261">
        <v>38850</v>
      </c>
      <c r="E30" s="262">
        <v>18432</v>
      </c>
      <c r="F30" s="262">
        <v>20418</v>
      </c>
      <c r="G30" s="262">
        <v>12980</v>
      </c>
      <c r="H30" s="256">
        <f t="shared" si="1"/>
        <v>2.99</v>
      </c>
      <c r="I30" s="263">
        <v>223.08</v>
      </c>
      <c r="J30" s="264">
        <f>D30/I30</f>
        <v>174.15277030661645</v>
      </c>
      <c r="L30" s="233"/>
    </row>
    <row r="31" spans="1:12" ht="18.75" customHeight="1" x14ac:dyDescent="0.15">
      <c r="A31" s="244">
        <v>23</v>
      </c>
      <c r="B31" s="259"/>
      <c r="C31" s="260">
        <v>2011</v>
      </c>
      <c r="D31" s="265">
        <v>38462</v>
      </c>
      <c r="E31" s="262">
        <v>18254</v>
      </c>
      <c r="F31" s="262">
        <v>20208</v>
      </c>
      <c r="G31" s="266">
        <v>12965</v>
      </c>
      <c r="H31" s="256">
        <f t="shared" si="1"/>
        <v>2.97</v>
      </c>
      <c r="I31" s="267">
        <v>223.08</v>
      </c>
      <c r="J31" s="264">
        <v>172.4</v>
      </c>
      <c r="L31" s="233"/>
    </row>
    <row r="32" spans="1:12" ht="18.75" customHeight="1" x14ac:dyDescent="0.15">
      <c r="A32" s="251">
        <v>24</v>
      </c>
      <c r="B32" s="259"/>
      <c r="C32" s="260">
        <v>2012</v>
      </c>
      <c r="D32" s="265">
        <v>37989</v>
      </c>
      <c r="E32" s="262">
        <v>17995</v>
      </c>
      <c r="F32" s="262">
        <v>19994</v>
      </c>
      <c r="G32" s="266">
        <v>12994</v>
      </c>
      <c r="H32" s="268">
        <f t="shared" si="1"/>
        <v>2.92</v>
      </c>
      <c r="I32" s="267">
        <v>223.08</v>
      </c>
      <c r="J32" s="264">
        <v>170.3</v>
      </c>
      <c r="L32" s="233"/>
    </row>
    <row r="33" spans="1:12" ht="18.75" customHeight="1" x14ac:dyDescent="0.15">
      <c r="A33" s="258">
        <v>25</v>
      </c>
      <c r="B33" s="259"/>
      <c r="C33" s="260">
        <v>2013</v>
      </c>
      <c r="D33" s="265">
        <v>37637</v>
      </c>
      <c r="E33" s="262">
        <v>17844</v>
      </c>
      <c r="F33" s="262">
        <v>19793</v>
      </c>
      <c r="G33" s="266">
        <v>12990</v>
      </c>
      <c r="H33" s="268">
        <f t="shared" si="1"/>
        <v>2.9</v>
      </c>
      <c r="I33" s="267">
        <v>223.08</v>
      </c>
      <c r="J33" s="264">
        <f>D33/I33</f>
        <v>168.71525909987449</v>
      </c>
      <c r="L33" s="233"/>
    </row>
    <row r="34" spans="1:12" ht="18.75" customHeight="1" x14ac:dyDescent="0.15">
      <c r="A34" s="258">
        <v>26</v>
      </c>
      <c r="B34" s="259"/>
      <c r="C34" s="260">
        <v>2014</v>
      </c>
      <c r="D34" s="265">
        <v>37202</v>
      </c>
      <c r="E34" s="262">
        <v>17652</v>
      </c>
      <c r="F34" s="262">
        <v>19550</v>
      </c>
      <c r="G34" s="266">
        <v>12995</v>
      </c>
      <c r="H34" s="268">
        <f t="shared" si="1"/>
        <v>2.86</v>
      </c>
      <c r="I34" s="267">
        <v>223.08</v>
      </c>
      <c r="J34" s="264">
        <f>D34/I34</f>
        <v>166.76528599605521</v>
      </c>
      <c r="L34" s="233"/>
    </row>
    <row r="35" spans="1:12" ht="18.75" customHeight="1" x14ac:dyDescent="0.15">
      <c r="A35" s="258">
        <v>27</v>
      </c>
      <c r="B35" s="259" t="s">
        <v>293</v>
      </c>
      <c r="C35" s="260">
        <v>2015</v>
      </c>
      <c r="D35" s="265">
        <v>36894</v>
      </c>
      <c r="E35" s="262">
        <v>17535</v>
      </c>
      <c r="F35" s="262">
        <v>19359</v>
      </c>
      <c r="G35" s="266">
        <v>12961</v>
      </c>
      <c r="H35" s="268">
        <f t="shared" si="1"/>
        <v>2.85</v>
      </c>
      <c r="I35" s="267">
        <v>222.85</v>
      </c>
      <c r="J35" s="264">
        <f>D35/I35</f>
        <v>165.55530625981604</v>
      </c>
      <c r="L35" s="233"/>
    </row>
    <row r="36" spans="1:12" ht="18.75" customHeight="1" x14ac:dyDescent="0.15">
      <c r="A36" s="258">
        <v>28</v>
      </c>
      <c r="B36" s="259"/>
      <c r="C36" s="260">
        <v>2016</v>
      </c>
      <c r="D36" s="265">
        <v>36431</v>
      </c>
      <c r="E36" s="262">
        <v>17359</v>
      </c>
      <c r="F36" s="262">
        <v>19072</v>
      </c>
      <c r="G36" s="266">
        <v>13033</v>
      </c>
      <c r="H36" s="268">
        <f t="shared" si="1"/>
        <v>2.8</v>
      </c>
      <c r="I36" s="267">
        <v>222.85</v>
      </c>
      <c r="J36" s="264">
        <v>163.5</v>
      </c>
      <c r="L36" s="233"/>
    </row>
    <row r="37" spans="1:12" ht="18.75" customHeight="1" x14ac:dyDescent="0.15">
      <c r="A37" s="258">
        <v>29</v>
      </c>
      <c r="B37" s="259"/>
      <c r="C37" s="260">
        <v>2017</v>
      </c>
      <c r="D37" s="265">
        <v>35997</v>
      </c>
      <c r="E37" s="262">
        <v>17140</v>
      </c>
      <c r="F37" s="262">
        <v>18857</v>
      </c>
      <c r="G37" s="266">
        <v>13103</v>
      </c>
      <c r="H37" s="268">
        <f t="shared" si="1"/>
        <v>2.75</v>
      </c>
      <c r="I37" s="267">
        <v>222.85</v>
      </c>
      <c r="J37" s="264">
        <v>161.5</v>
      </c>
      <c r="L37" s="233"/>
    </row>
    <row r="38" spans="1:12" ht="18.75" customHeight="1" x14ac:dyDescent="0.15">
      <c r="A38" s="258">
        <v>30</v>
      </c>
      <c r="B38" s="259"/>
      <c r="C38" s="260">
        <v>2018</v>
      </c>
      <c r="D38" s="265">
        <v>35515</v>
      </c>
      <c r="E38" s="262">
        <v>16932</v>
      </c>
      <c r="F38" s="262">
        <v>18583</v>
      </c>
      <c r="G38" s="266">
        <v>13153</v>
      </c>
      <c r="H38" s="268">
        <f t="shared" si="1"/>
        <v>2.7</v>
      </c>
      <c r="I38" s="267">
        <v>222.85</v>
      </c>
      <c r="J38" s="264">
        <v>159.4</v>
      </c>
      <c r="L38" s="233"/>
    </row>
    <row r="39" spans="1:12" ht="18.75" customHeight="1" x14ac:dyDescent="0.15">
      <c r="A39" s="258" t="s">
        <v>294</v>
      </c>
      <c r="B39" s="259"/>
      <c r="C39" s="260">
        <v>2019</v>
      </c>
      <c r="D39" s="265">
        <v>35004</v>
      </c>
      <c r="E39" s="262">
        <v>16697</v>
      </c>
      <c r="F39" s="262">
        <v>18307</v>
      </c>
      <c r="G39" s="266">
        <v>13205</v>
      </c>
      <c r="H39" s="268">
        <f t="shared" si="1"/>
        <v>2.65</v>
      </c>
      <c r="I39" s="267">
        <v>222.85</v>
      </c>
      <c r="J39" s="264">
        <f>D39/I39</f>
        <v>157.07426520080773</v>
      </c>
      <c r="L39" s="233"/>
    </row>
    <row r="40" spans="1:12" ht="18.75" customHeight="1" x14ac:dyDescent="0.15">
      <c r="A40" s="269">
        <v>2</v>
      </c>
      <c r="B40" s="270" t="s">
        <v>293</v>
      </c>
      <c r="C40" s="271">
        <v>2020</v>
      </c>
      <c r="D40" s="272">
        <v>34432</v>
      </c>
      <c r="E40" s="272">
        <v>16446</v>
      </c>
      <c r="F40" s="272">
        <v>17986</v>
      </c>
      <c r="G40" s="272">
        <v>12857</v>
      </c>
      <c r="H40" s="268">
        <f t="shared" si="1"/>
        <v>2.68</v>
      </c>
      <c r="I40" s="273">
        <v>222.85</v>
      </c>
      <c r="J40" s="264">
        <f>D40/I40</f>
        <v>154.50751626654701</v>
      </c>
    </row>
    <row r="41" spans="1:12" ht="18.75" customHeight="1" x14ac:dyDescent="0.15">
      <c r="A41" s="237">
        <v>3</v>
      </c>
      <c r="B41" s="238"/>
      <c r="C41" s="239">
        <v>2021</v>
      </c>
      <c r="D41" s="240">
        <v>33857</v>
      </c>
      <c r="E41" s="240">
        <v>16193</v>
      </c>
      <c r="F41" s="240">
        <v>17664</v>
      </c>
      <c r="G41" s="240">
        <v>12822</v>
      </c>
      <c r="H41" s="241">
        <f>ROUND(D41/G41,2)</f>
        <v>2.64</v>
      </c>
      <c r="I41" s="242">
        <v>222.85</v>
      </c>
      <c r="J41" s="243">
        <f>ROUND(D41/I41,1)</f>
        <v>151.9</v>
      </c>
    </row>
    <row r="42" spans="1:12" ht="18.75" customHeight="1" x14ac:dyDescent="0.15">
      <c r="A42" s="237">
        <v>4</v>
      </c>
      <c r="B42" s="238"/>
      <c r="C42" s="239">
        <v>2022</v>
      </c>
      <c r="D42" s="240">
        <v>33081</v>
      </c>
      <c r="E42" s="240">
        <v>15810</v>
      </c>
      <c r="F42" s="240">
        <v>17271</v>
      </c>
      <c r="G42" s="240">
        <v>12707</v>
      </c>
      <c r="H42" s="241">
        <f>ROUND(D42/G42,2)</f>
        <v>2.6</v>
      </c>
      <c r="I42" s="242">
        <v>222.85</v>
      </c>
      <c r="J42" s="243">
        <f>ROUND(D42/I42,1)</f>
        <v>148.4</v>
      </c>
    </row>
    <row r="43" spans="1:12" ht="18.75" customHeight="1" x14ac:dyDescent="0.15">
      <c r="A43" s="237">
        <v>5</v>
      </c>
      <c r="B43" s="238"/>
      <c r="C43" s="239">
        <v>2023</v>
      </c>
      <c r="D43" s="240">
        <v>32558</v>
      </c>
      <c r="E43" s="240">
        <v>15591</v>
      </c>
      <c r="F43" s="240">
        <v>16967</v>
      </c>
      <c r="G43" s="240">
        <v>12755</v>
      </c>
      <c r="H43" s="241">
        <f>ROUND(D43/G43,2)</f>
        <v>2.5499999999999998</v>
      </c>
      <c r="I43" s="242">
        <v>222.85</v>
      </c>
      <c r="J43" s="243">
        <f>ROUND(D43/I43,1)</f>
        <v>146.1</v>
      </c>
    </row>
    <row r="44" spans="1:12" ht="18.75" customHeight="1" x14ac:dyDescent="0.15">
      <c r="A44" s="274">
        <v>6</v>
      </c>
      <c r="B44" s="275"/>
      <c r="C44" s="276">
        <v>2024</v>
      </c>
      <c r="D44" s="277">
        <v>32075</v>
      </c>
      <c r="E44" s="277">
        <v>15365</v>
      </c>
      <c r="F44" s="277">
        <v>16710</v>
      </c>
      <c r="G44" s="277">
        <v>12720</v>
      </c>
      <c r="H44" s="278">
        <f>ROUND(D44/G44,2)</f>
        <v>2.52</v>
      </c>
      <c r="I44" s="279">
        <v>222.85</v>
      </c>
      <c r="J44" s="257">
        <f>ROUND(D44/I44,1)</f>
        <v>143.9</v>
      </c>
    </row>
    <row r="45" spans="1:12" ht="18.75" customHeight="1" x14ac:dyDescent="0.15">
      <c r="A45" s="280">
        <v>7</v>
      </c>
      <c r="B45" s="281"/>
      <c r="C45" s="282">
        <v>2025</v>
      </c>
      <c r="D45" s="283">
        <v>31450</v>
      </c>
      <c r="E45" s="283">
        <v>15051</v>
      </c>
      <c r="F45" s="283">
        <v>16399</v>
      </c>
      <c r="G45" s="283">
        <v>12674</v>
      </c>
      <c r="H45" s="284">
        <f>ROUND(D45/G45,2)</f>
        <v>2.48</v>
      </c>
      <c r="I45" s="285">
        <v>222.85</v>
      </c>
      <c r="J45" s="286">
        <f>ROUND(D45/I45,1)</f>
        <v>141.1</v>
      </c>
    </row>
    <row r="46" spans="1:12" x14ac:dyDescent="0.15">
      <c r="J46" s="287" t="s">
        <v>295</v>
      </c>
    </row>
    <row r="47" spans="1:12" x14ac:dyDescent="0.15">
      <c r="A47" s="288" t="s">
        <v>296</v>
      </c>
    </row>
    <row r="48" spans="1:12" x14ac:dyDescent="0.15">
      <c r="I48" s="289"/>
    </row>
  </sheetData>
  <sheetProtection algorithmName="SHA-512" hashValue="8Cdo7gvrnPARScKPwVGxozuum2EqaQxKZqswgHuyhWdmSSE4tHpcjg+hJHpoC27Q8p2wMEC2vaoV0tTrgJmTJQ==" saltValue="bmCi2uYplfCq0fOr8aX1bA==" spinCount="100000" sheet="1" objects="1" scenarios="1"/>
  <mergeCells count="4">
    <mergeCell ref="A1:J1"/>
    <mergeCell ref="A4:A5"/>
    <mergeCell ref="B4:B5"/>
    <mergeCell ref="C4:C5"/>
  </mergeCells>
  <phoneticPr fontId="2"/>
  <pageMargins left="0.98425196850393704" right="0.78740157480314965" top="0.78740157480314965" bottom="0.54" header="0.51181102362204722" footer="0.11811023622047245"/>
  <pageSetup paperSize="9" scale="96" orientation="portrait" horizontalDpi="300" verticalDpi="300" r:id="rId1"/>
  <headerFooter alignWithMargins="0">
    <oddHeader>&amp;R&amp;"ＭＳ Ｐ明朝,標準"&amp;11人口</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6445-7FCF-41CC-84E3-928D357EC075}">
  <dimension ref="A1:I28"/>
  <sheetViews>
    <sheetView zoomScaleNormal="100" zoomScaleSheetLayoutView="100" workbookViewId="0">
      <selection activeCell="K18" sqref="K18"/>
    </sheetView>
  </sheetViews>
  <sheetFormatPr defaultRowHeight="13.5" x14ac:dyDescent="0.15"/>
  <cols>
    <col min="1" max="1" width="4.625" customWidth="1"/>
    <col min="2" max="2" width="9.375" customWidth="1"/>
    <col min="3" max="6" width="10.625" customWidth="1"/>
    <col min="7" max="9" width="9.125" customWidth="1"/>
  </cols>
  <sheetData>
    <row r="1" spans="1:9" ht="18.75" x14ac:dyDescent="0.15">
      <c r="A1" s="564" t="s">
        <v>297</v>
      </c>
      <c r="B1" s="564"/>
      <c r="C1" s="564"/>
      <c r="D1" s="564"/>
      <c r="E1" s="564"/>
      <c r="F1" s="564"/>
      <c r="G1" s="564"/>
      <c r="H1" s="564"/>
      <c r="I1" s="564"/>
    </row>
    <row r="2" spans="1:9" x14ac:dyDescent="0.15">
      <c r="I2" s="26" t="s">
        <v>298</v>
      </c>
    </row>
    <row r="3" spans="1:9" ht="22.5" customHeight="1" x14ac:dyDescent="0.15">
      <c r="A3" s="575" t="s">
        <v>299</v>
      </c>
      <c r="B3" s="590"/>
      <c r="C3" s="591" t="s">
        <v>300</v>
      </c>
      <c r="D3" s="290"/>
      <c r="E3" s="291" t="s">
        <v>301</v>
      </c>
      <c r="F3" s="291"/>
      <c r="G3" s="292" t="s">
        <v>302</v>
      </c>
      <c r="H3" s="566" t="s">
        <v>303</v>
      </c>
      <c r="I3" s="567"/>
    </row>
    <row r="4" spans="1:9" ht="15.75" customHeight="1" x14ac:dyDescent="0.15">
      <c r="A4" s="576"/>
      <c r="B4" s="608"/>
      <c r="C4" s="609"/>
      <c r="D4" s="53" t="s">
        <v>2</v>
      </c>
      <c r="E4" s="53" t="s">
        <v>1</v>
      </c>
      <c r="F4" s="53" t="s">
        <v>0</v>
      </c>
      <c r="G4" s="128" t="s">
        <v>304</v>
      </c>
      <c r="H4" s="53" t="s">
        <v>305</v>
      </c>
      <c r="I4" s="53" t="s">
        <v>306</v>
      </c>
    </row>
    <row r="5" spans="1:9" ht="21" customHeight="1" x14ac:dyDescent="0.15">
      <c r="A5" s="610" t="s">
        <v>307</v>
      </c>
      <c r="B5" s="611"/>
      <c r="C5" s="293">
        <v>2998</v>
      </c>
      <c r="D5" s="294">
        <f t="shared" ref="D5:D23" si="0">+E5+F5</f>
        <v>16555</v>
      </c>
      <c r="E5" s="294">
        <v>8191</v>
      </c>
      <c r="F5" s="294">
        <v>8364</v>
      </c>
      <c r="G5" s="295">
        <f t="shared" ref="G5:G25" si="1">ROUND(D5/C5,2)</f>
        <v>5.52</v>
      </c>
      <c r="H5" s="296" t="s">
        <v>308</v>
      </c>
      <c r="I5" s="296" t="s">
        <v>308</v>
      </c>
    </row>
    <row r="6" spans="1:9" ht="21" customHeight="1" x14ac:dyDescent="0.15">
      <c r="A6" s="602" t="s">
        <v>309</v>
      </c>
      <c r="B6" s="606"/>
      <c r="C6" s="138">
        <v>3269</v>
      </c>
      <c r="D6" s="247">
        <f t="shared" si="0"/>
        <v>18226</v>
      </c>
      <c r="E6" s="247">
        <v>8946</v>
      </c>
      <c r="F6" s="247">
        <v>9280</v>
      </c>
      <c r="G6" s="297">
        <f t="shared" si="1"/>
        <v>5.58</v>
      </c>
      <c r="H6" s="298">
        <f t="shared" ref="H6:I24" si="2">ROUND((C6-C5)*100/C5,2)</f>
        <v>9.0399999999999991</v>
      </c>
      <c r="I6" s="298">
        <f t="shared" si="2"/>
        <v>10.09</v>
      </c>
    </row>
    <row r="7" spans="1:9" ht="21" customHeight="1" x14ac:dyDescent="0.15">
      <c r="A7" s="602" t="s">
        <v>310</v>
      </c>
      <c r="B7" s="606"/>
      <c r="C7" s="138">
        <v>3551</v>
      </c>
      <c r="D7" s="247">
        <f t="shared" si="0"/>
        <v>19666</v>
      </c>
      <c r="E7" s="247">
        <v>9549</v>
      </c>
      <c r="F7" s="247">
        <v>10117</v>
      </c>
      <c r="G7" s="297">
        <f t="shared" si="1"/>
        <v>5.54</v>
      </c>
      <c r="H7" s="298">
        <f t="shared" si="2"/>
        <v>8.6300000000000008</v>
      </c>
      <c r="I7" s="298">
        <f t="shared" si="2"/>
        <v>7.9</v>
      </c>
    </row>
    <row r="8" spans="1:9" ht="21" customHeight="1" x14ac:dyDescent="0.15">
      <c r="A8" s="602" t="s">
        <v>311</v>
      </c>
      <c r="B8" s="603"/>
      <c r="C8" s="138">
        <v>3662</v>
      </c>
      <c r="D8" s="247">
        <f t="shared" si="0"/>
        <v>20045</v>
      </c>
      <c r="E8" s="247">
        <v>9817</v>
      </c>
      <c r="F8" s="247">
        <v>10228</v>
      </c>
      <c r="G8" s="297">
        <f t="shared" si="1"/>
        <v>5.47</v>
      </c>
      <c r="H8" s="298">
        <f t="shared" si="2"/>
        <v>3.13</v>
      </c>
      <c r="I8" s="298">
        <f t="shared" si="2"/>
        <v>1.93</v>
      </c>
    </row>
    <row r="9" spans="1:9" ht="21" customHeight="1" x14ac:dyDescent="0.15">
      <c r="A9" s="602" t="s">
        <v>312</v>
      </c>
      <c r="B9" s="603"/>
      <c r="C9" s="138">
        <v>3664</v>
      </c>
      <c r="D9" s="247">
        <f t="shared" si="0"/>
        <v>20083</v>
      </c>
      <c r="E9" s="247">
        <v>9808</v>
      </c>
      <c r="F9" s="247">
        <v>10275</v>
      </c>
      <c r="G9" s="297">
        <f t="shared" si="1"/>
        <v>5.48</v>
      </c>
      <c r="H9" s="298">
        <f t="shared" si="2"/>
        <v>0.05</v>
      </c>
      <c r="I9" s="298">
        <f t="shared" si="2"/>
        <v>0.19</v>
      </c>
    </row>
    <row r="10" spans="1:9" ht="21" customHeight="1" x14ac:dyDescent="0.15">
      <c r="A10" s="602" t="s">
        <v>313</v>
      </c>
      <c r="B10" s="603"/>
      <c r="C10" s="138">
        <v>4836</v>
      </c>
      <c r="D10" s="247">
        <f t="shared" si="0"/>
        <v>25234</v>
      </c>
      <c r="E10" s="247">
        <v>12135</v>
      </c>
      <c r="F10" s="247">
        <v>13099</v>
      </c>
      <c r="G10" s="297">
        <f t="shared" si="1"/>
        <v>5.22</v>
      </c>
      <c r="H10" s="298">
        <f t="shared" si="2"/>
        <v>31.99</v>
      </c>
      <c r="I10" s="298">
        <f t="shared" si="2"/>
        <v>25.65</v>
      </c>
    </row>
    <row r="11" spans="1:9" ht="21" customHeight="1" x14ac:dyDescent="0.15">
      <c r="A11" s="604" t="s">
        <v>314</v>
      </c>
      <c r="B11" s="607"/>
      <c r="C11" s="247">
        <v>5850</v>
      </c>
      <c r="D11" s="247">
        <f t="shared" si="0"/>
        <v>31140</v>
      </c>
      <c r="E11" s="247">
        <v>15160</v>
      </c>
      <c r="F11" s="247">
        <v>15980</v>
      </c>
      <c r="G11" s="297">
        <f t="shared" si="1"/>
        <v>5.32</v>
      </c>
      <c r="H11" s="298">
        <f t="shared" si="2"/>
        <v>20.97</v>
      </c>
      <c r="I11" s="298">
        <f t="shared" si="2"/>
        <v>23.4</v>
      </c>
    </row>
    <row r="12" spans="1:9" ht="21" customHeight="1" x14ac:dyDescent="0.15">
      <c r="A12" s="299"/>
      <c r="B12" s="300" t="s">
        <v>315</v>
      </c>
      <c r="C12" s="301">
        <v>915</v>
      </c>
      <c r="D12" s="301">
        <f t="shared" si="0"/>
        <v>5945</v>
      </c>
      <c r="E12" s="301">
        <v>2952</v>
      </c>
      <c r="F12" s="301">
        <v>2993</v>
      </c>
      <c r="G12" s="302" t="s">
        <v>316</v>
      </c>
      <c r="H12" s="303" t="s">
        <v>316</v>
      </c>
      <c r="I12" s="303" t="s">
        <v>316</v>
      </c>
    </row>
    <row r="13" spans="1:9" ht="21" customHeight="1" x14ac:dyDescent="0.15">
      <c r="A13" s="299"/>
      <c r="B13" s="304" t="s">
        <v>317</v>
      </c>
      <c r="C13" s="301">
        <v>706</v>
      </c>
      <c r="D13" s="301">
        <f t="shared" si="0"/>
        <v>4173</v>
      </c>
      <c r="E13" s="301">
        <v>2042</v>
      </c>
      <c r="F13" s="301">
        <v>2131</v>
      </c>
      <c r="G13" s="302" t="s">
        <v>316</v>
      </c>
      <c r="H13" s="303" t="s">
        <v>316</v>
      </c>
      <c r="I13" s="303" t="s">
        <v>316</v>
      </c>
    </row>
    <row r="14" spans="1:9" ht="21" customHeight="1" x14ac:dyDescent="0.15">
      <c r="A14" s="604" t="s">
        <v>318</v>
      </c>
      <c r="B14" s="607"/>
      <c r="C14" s="247">
        <v>7295</v>
      </c>
      <c r="D14" s="247">
        <f t="shared" si="0"/>
        <v>38603</v>
      </c>
      <c r="E14" s="247">
        <v>18769</v>
      </c>
      <c r="F14" s="247">
        <v>19834</v>
      </c>
      <c r="G14" s="297">
        <f t="shared" si="1"/>
        <v>5.29</v>
      </c>
      <c r="H14" s="298">
        <f>ROUND((C14-C11)*100/C11,2)</f>
        <v>24.7</v>
      </c>
      <c r="I14" s="298">
        <f>ROUND((D14-D11)*100/D11,2)</f>
        <v>23.97</v>
      </c>
    </row>
    <row r="15" spans="1:9" ht="21" customHeight="1" x14ac:dyDescent="0.15">
      <c r="A15" s="305"/>
      <c r="B15" s="306" t="s">
        <v>317</v>
      </c>
      <c r="C15" s="301">
        <v>685</v>
      </c>
      <c r="D15" s="301">
        <f t="shared" si="0"/>
        <v>4109</v>
      </c>
      <c r="E15" s="301">
        <v>1993</v>
      </c>
      <c r="F15" s="301">
        <v>2116</v>
      </c>
      <c r="G15" s="302" t="s">
        <v>316</v>
      </c>
      <c r="H15" s="303" t="s">
        <v>316</v>
      </c>
      <c r="I15" s="303" t="s">
        <v>316</v>
      </c>
    </row>
    <row r="16" spans="1:9" ht="21" customHeight="1" x14ac:dyDescent="0.15">
      <c r="A16" s="602" t="s">
        <v>319</v>
      </c>
      <c r="B16" s="606"/>
      <c r="C16" s="247">
        <v>8859</v>
      </c>
      <c r="D16" s="247">
        <f t="shared" si="0"/>
        <v>43550</v>
      </c>
      <c r="E16" s="247">
        <v>20867</v>
      </c>
      <c r="F16" s="247">
        <v>22683</v>
      </c>
      <c r="G16" s="297">
        <f t="shared" si="1"/>
        <v>4.92</v>
      </c>
      <c r="H16" s="298">
        <f>ROUND((C16-C14)*100/C14,2)</f>
        <v>21.44</v>
      </c>
      <c r="I16" s="298">
        <f>ROUND((D16-D14)*100/D14,2)</f>
        <v>12.82</v>
      </c>
    </row>
    <row r="17" spans="1:9" ht="21" customHeight="1" x14ac:dyDescent="0.15">
      <c r="A17" s="602" t="s">
        <v>320</v>
      </c>
      <c r="B17" s="606"/>
      <c r="C17" s="247">
        <v>9657</v>
      </c>
      <c r="D17" s="247">
        <f t="shared" si="0"/>
        <v>43037</v>
      </c>
      <c r="E17" s="247">
        <v>20758</v>
      </c>
      <c r="F17" s="247">
        <v>22279</v>
      </c>
      <c r="G17" s="297">
        <f t="shared" si="1"/>
        <v>4.46</v>
      </c>
      <c r="H17" s="298">
        <f>ROUND((C17-C16)*100/C16,2)</f>
        <v>9.01</v>
      </c>
      <c r="I17" s="298">
        <f t="shared" si="2"/>
        <v>-1.18</v>
      </c>
    </row>
    <row r="18" spans="1:9" ht="21" customHeight="1" x14ac:dyDescent="0.15">
      <c r="A18" s="602" t="s">
        <v>321</v>
      </c>
      <c r="B18" s="603"/>
      <c r="C18" s="247">
        <v>10237</v>
      </c>
      <c r="D18" s="247">
        <f t="shared" si="0"/>
        <v>42120</v>
      </c>
      <c r="E18" s="247">
        <v>20294</v>
      </c>
      <c r="F18" s="247">
        <v>21826</v>
      </c>
      <c r="G18" s="297">
        <f>ROUND(D18/C18,2)</f>
        <v>4.1100000000000003</v>
      </c>
      <c r="H18" s="298">
        <f t="shared" si="2"/>
        <v>6.01</v>
      </c>
      <c r="I18" s="298">
        <f t="shared" si="2"/>
        <v>-2.13</v>
      </c>
    </row>
    <row r="19" spans="1:9" ht="21" customHeight="1" x14ac:dyDescent="0.15">
      <c r="A19" s="602" t="s">
        <v>322</v>
      </c>
      <c r="B19" s="603"/>
      <c r="C19" s="247">
        <v>10804</v>
      </c>
      <c r="D19" s="247">
        <f t="shared" si="0"/>
        <v>42227</v>
      </c>
      <c r="E19" s="247">
        <v>20381</v>
      </c>
      <c r="F19" s="247">
        <v>21846</v>
      </c>
      <c r="G19" s="297">
        <f t="shared" si="1"/>
        <v>3.91</v>
      </c>
      <c r="H19" s="298">
        <f t="shared" si="2"/>
        <v>5.54</v>
      </c>
      <c r="I19" s="298">
        <f>ROUND((D19-D18)*100/D18,2)</f>
        <v>0.25</v>
      </c>
    </row>
    <row r="20" spans="1:9" ht="21" customHeight="1" x14ac:dyDescent="0.15">
      <c r="A20" s="602" t="s">
        <v>323</v>
      </c>
      <c r="B20" s="603"/>
      <c r="C20" s="247">
        <v>11482</v>
      </c>
      <c r="D20" s="247">
        <f t="shared" si="0"/>
        <v>42911</v>
      </c>
      <c r="E20" s="247">
        <v>20751</v>
      </c>
      <c r="F20" s="247">
        <v>22160</v>
      </c>
      <c r="G20" s="297">
        <f t="shared" si="1"/>
        <v>3.74</v>
      </c>
      <c r="H20" s="298">
        <f t="shared" si="2"/>
        <v>6.28</v>
      </c>
      <c r="I20" s="298">
        <f>ROUND((D20-D19)*100/D19,2)</f>
        <v>1.62</v>
      </c>
    </row>
    <row r="21" spans="1:9" ht="21" customHeight="1" x14ac:dyDescent="0.15">
      <c r="A21" s="602" t="s">
        <v>324</v>
      </c>
      <c r="B21" s="603"/>
      <c r="C21" s="247">
        <v>11668</v>
      </c>
      <c r="D21" s="247">
        <f t="shared" si="0"/>
        <v>43033</v>
      </c>
      <c r="E21" s="247">
        <v>20754</v>
      </c>
      <c r="F21" s="247">
        <v>22279</v>
      </c>
      <c r="G21" s="297">
        <f t="shared" si="1"/>
        <v>3.69</v>
      </c>
      <c r="H21" s="298">
        <f t="shared" si="2"/>
        <v>1.62</v>
      </c>
      <c r="I21" s="298">
        <f t="shared" si="2"/>
        <v>0.28000000000000003</v>
      </c>
    </row>
    <row r="22" spans="1:9" ht="21" customHeight="1" x14ac:dyDescent="0.15">
      <c r="A22" s="602" t="s">
        <v>325</v>
      </c>
      <c r="B22" s="603"/>
      <c r="C22" s="247">
        <v>12177</v>
      </c>
      <c r="D22" s="247">
        <f t="shared" si="0"/>
        <v>43125</v>
      </c>
      <c r="E22" s="247">
        <v>20742</v>
      </c>
      <c r="F22" s="247">
        <v>22383</v>
      </c>
      <c r="G22" s="297">
        <f t="shared" si="1"/>
        <v>3.54</v>
      </c>
      <c r="H22" s="298">
        <f t="shared" si="2"/>
        <v>4.3600000000000003</v>
      </c>
      <c r="I22" s="298">
        <f>ROUND((D22-D21)*100/D21,2)</f>
        <v>0.21</v>
      </c>
    </row>
    <row r="23" spans="1:9" ht="21" customHeight="1" x14ac:dyDescent="0.15">
      <c r="A23" s="602" t="s">
        <v>326</v>
      </c>
      <c r="B23" s="603"/>
      <c r="C23" s="247">
        <v>12650</v>
      </c>
      <c r="D23" s="247">
        <f t="shared" si="0"/>
        <v>42896</v>
      </c>
      <c r="E23" s="247">
        <v>20698</v>
      </c>
      <c r="F23" s="247">
        <v>22198</v>
      </c>
      <c r="G23" s="297">
        <f t="shared" si="1"/>
        <v>3.39</v>
      </c>
      <c r="H23" s="298">
        <f t="shared" si="2"/>
        <v>3.88</v>
      </c>
      <c r="I23" s="298">
        <f t="shared" si="2"/>
        <v>-0.53</v>
      </c>
    </row>
    <row r="24" spans="1:9" ht="21" customHeight="1" x14ac:dyDescent="0.15">
      <c r="A24" s="602" t="s">
        <v>327</v>
      </c>
      <c r="B24" s="603"/>
      <c r="C24" s="247">
        <v>13042</v>
      </c>
      <c r="D24" s="247">
        <v>42151</v>
      </c>
      <c r="E24" s="247">
        <v>20226</v>
      </c>
      <c r="F24" s="247">
        <v>21925</v>
      </c>
      <c r="G24" s="297">
        <f t="shared" si="1"/>
        <v>3.23</v>
      </c>
      <c r="H24" s="298">
        <f t="shared" si="2"/>
        <v>3.1</v>
      </c>
      <c r="I24" s="298">
        <f t="shared" si="2"/>
        <v>-1.74</v>
      </c>
    </row>
    <row r="25" spans="1:9" ht="21" customHeight="1" x14ac:dyDescent="0.15">
      <c r="A25" s="602" t="s">
        <v>328</v>
      </c>
      <c r="B25" s="603"/>
      <c r="C25" s="247">
        <v>12950</v>
      </c>
      <c r="D25" s="247">
        <v>40717</v>
      </c>
      <c r="E25" s="247">
        <v>19434</v>
      </c>
      <c r="F25" s="247">
        <v>21283</v>
      </c>
      <c r="G25" s="297">
        <f t="shared" si="1"/>
        <v>3.14</v>
      </c>
      <c r="H25" s="298">
        <f t="shared" ref="H25:I28" si="3">ROUND((C25-C24)*100/C24,2)</f>
        <v>-0.71</v>
      </c>
      <c r="I25" s="298">
        <f t="shared" si="3"/>
        <v>-3.4</v>
      </c>
    </row>
    <row r="26" spans="1:9" ht="21" customHeight="1" x14ac:dyDescent="0.15">
      <c r="A26" s="604" t="s">
        <v>329</v>
      </c>
      <c r="B26" s="605"/>
      <c r="C26" s="262">
        <v>12980</v>
      </c>
      <c r="D26" s="262">
        <v>38850</v>
      </c>
      <c r="E26" s="262">
        <v>18432</v>
      </c>
      <c r="F26" s="262">
        <v>20418</v>
      </c>
      <c r="G26" s="307">
        <v>2.99</v>
      </c>
      <c r="H26" s="298">
        <f t="shared" si="3"/>
        <v>0.23</v>
      </c>
      <c r="I26" s="298">
        <f t="shared" si="3"/>
        <v>-4.59</v>
      </c>
    </row>
    <row r="27" spans="1:9" ht="21" customHeight="1" x14ac:dyDescent="0.15">
      <c r="A27" s="604" t="s">
        <v>330</v>
      </c>
      <c r="B27" s="605"/>
      <c r="C27" s="262">
        <v>12961</v>
      </c>
      <c r="D27" s="262">
        <v>36894</v>
      </c>
      <c r="E27" s="262">
        <v>17535</v>
      </c>
      <c r="F27" s="262">
        <v>19359</v>
      </c>
      <c r="G27" s="307">
        <v>2.8460000000000001</v>
      </c>
      <c r="H27" s="308">
        <f t="shared" si="3"/>
        <v>-0.15</v>
      </c>
      <c r="I27" s="308">
        <f t="shared" si="3"/>
        <v>-5.03</v>
      </c>
    </row>
    <row r="28" spans="1:9" ht="21" customHeight="1" x14ac:dyDescent="0.15">
      <c r="A28" s="600" t="s">
        <v>331</v>
      </c>
      <c r="B28" s="601"/>
      <c r="C28" s="309">
        <v>12857</v>
      </c>
      <c r="D28" s="309">
        <v>34432</v>
      </c>
      <c r="E28" s="309">
        <v>16446</v>
      </c>
      <c r="F28" s="309">
        <v>17986</v>
      </c>
      <c r="G28" s="310">
        <v>2.6779999999999999</v>
      </c>
      <c r="H28" s="311">
        <f>ROUND((C28-C27)*100/C27,2)</f>
        <v>-0.8</v>
      </c>
      <c r="I28" s="311">
        <f t="shared" si="3"/>
        <v>-6.67</v>
      </c>
    </row>
  </sheetData>
  <sheetProtection algorithmName="SHA-512" hashValue="hVpoiAUi1BMTYvbOVJ7/VARH1xZ0cmAAf6k8QWo5vWFpv+fZ51AdLYtxOhGvaA5KBF+HKoxF0rzUFzey4vIvvA==" saltValue="O9zHlkKvJnW5vNNaxF8GKA==" spinCount="100000" sheet="1" objects="1" scenarios="1"/>
  <mergeCells count="25">
    <mergeCell ref="A6:B6"/>
    <mergeCell ref="A1:I1"/>
    <mergeCell ref="A3:B4"/>
    <mergeCell ref="C3:C4"/>
    <mergeCell ref="H3:I3"/>
    <mergeCell ref="A5:B5"/>
    <mergeCell ref="A21:B21"/>
    <mergeCell ref="A7:B7"/>
    <mergeCell ref="A8:B8"/>
    <mergeCell ref="A9:B9"/>
    <mergeCell ref="A10:B10"/>
    <mergeCell ref="A11:B11"/>
    <mergeCell ref="A14:B14"/>
    <mergeCell ref="A16:B16"/>
    <mergeCell ref="A17:B17"/>
    <mergeCell ref="A18:B18"/>
    <mergeCell ref="A19:B19"/>
    <mergeCell ref="A20:B20"/>
    <mergeCell ref="A28:B28"/>
    <mergeCell ref="A22:B22"/>
    <mergeCell ref="A23:B23"/>
    <mergeCell ref="A24:B24"/>
    <mergeCell ref="A25:B25"/>
    <mergeCell ref="A26:B26"/>
    <mergeCell ref="A27:B27"/>
  </mergeCells>
  <phoneticPr fontId="2"/>
  <pageMargins left="0.78740157480314965" right="0.98425196850393704" top="0.78740157480314965" bottom="0.78740157480314965" header="0.51181102362204722" footer="0.11811023622047245"/>
  <pageSetup paperSize="9" scale="99" orientation="portrait" horizontalDpi="300" verticalDpi="300" r:id="rId1"/>
  <headerFooter alignWithMargins="0">
    <oddHeader>&amp;R&amp;"ＭＳ Ｐ明朝,標準"人口</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3EBEB-4DD5-424D-8792-B194956FBC13}">
  <dimension ref="A1:V39"/>
  <sheetViews>
    <sheetView zoomScaleNormal="100" workbookViewId="0">
      <selection activeCell="A2" sqref="A2"/>
    </sheetView>
  </sheetViews>
  <sheetFormatPr defaultRowHeight="13.5" x14ac:dyDescent="0.15"/>
  <cols>
    <col min="1" max="1" width="11.375" style="1" customWidth="1"/>
    <col min="2" max="2" width="9.5" style="1" customWidth="1"/>
    <col min="3" max="3" width="10" style="1" customWidth="1"/>
    <col min="4" max="21" width="7.625" style="1" customWidth="1"/>
    <col min="22" max="16384" width="9" style="1"/>
  </cols>
  <sheetData>
    <row r="1" spans="1:21" ht="18.75" x14ac:dyDescent="0.15">
      <c r="A1" s="588" t="s">
        <v>362</v>
      </c>
      <c r="B1" s="588"/>
      <c r="C1" s="588"/>
      <c r="D1" s="588"/>
      <c r="E1" s="588"/>
      <c r="F1" s="588"/>
      <c r="G1" s="588"/>
      <c r="H1" s="588"/>
      <c r="I1" s="588"/>
      <c r="J1" s="588"/>
      <c r="K1" s="588"/>
      <c r="L1" s="588"/>
      <c r="M1" s="588"/>
      <c r="N1" s="588"/>
      <c r="O1" s="588"/>
      <c r="P1" s="588"/>
      <c r="Q1" s="588"/>
      <c r="R1" s="588"/>
      <c r="S1" s="588"/>
      <c r="T1" s="588"/>
      <c r="U1" s="588"/>
    </row>
    <row r="2" spans="1:21" ht="14.25" customHeight="1" x14ac:dyDescent="0.15">
      <c r="D2" s="168"/>
      <c r="H2" s="28"/>
      <c r="L2" s="28"/>
      <c r="T2" s="27"/>
      <c r="U2" s="167" t="s">
        <v>332</v>
      </c>
    </row>
    <row r="3" spans="1:21" s="127" customFormat="1" ht="24" customHeight="1" x14ac:dyDescent="0.15">
      <c r="A3" s="312" t="s">
        <v>333</v>
      </c>
      <c r="B3" s="291"/>
      <c r="C3" s="2" t="s">
        <v>334</v>
      </c>
      <c r="D3" s="313" t="s">
        <v>335</v>
      </c>
      <c r="E3" s="313" t="s">
        <v>336</v>
      </c>
      <c r="F3" s="313" t="s">
        <v>337</v>
      </c>
      <c r="G3" s="313" t="s">
        <v>338</v>
      </c>
      <c r="H3" s="313" t="s">
        <v>339</v>
      </c>
      <c r="I3" s="313" t="s">
        <v>340</v>
      </c>
      <c r="J3" s="313" t="s">
        <v>341</v>
      </c>
      <c r="K3" s="313" t="s">
        <v>342</v>
      </c>
      <c r="L3" s="314" t="s">
        <v>343</v>
      </c>
      <c r="M3" s="313" t="s">
        <v>344</v>
      </c>
      <c r="N3" s="313" t="s">
        <v>345</v>
      </c>
      <c r="O3" s="313" t="s">
        <v>346</v>
      </c>
      <c r="P3" s="313" t="s">
        <v>347</v>
      </c>
      <c r="Q3" s="313" t="s">
        <v>348</v>
      </c>
      <c r="R3" s="313" t="s">
        <v>349</v>
      </c>
      <c r="S3" s="313" t="s">
        <v>350</v>
      </c>
      <c r="T3" s="313" t="s">
        <v>351</v>
      </c>
      <c r="U3" s="313" t="s">
        <v>352</v>
      </c>
    </row>
    <row r="4" spans="1:21" ht="20.25" customHeight="1" x14ac:dyDescent="0.15">
      <c r="A4" s="53"/>
      <c r="B4" s="315" t="s">
        <v>353</v>
      </c>
      <c r="C4" s="316">
        <f t="shared" ref="C4:C24" si="0">SUM(D4:U4)</f>
        <v>43037</v>
      </c>
      <c r="D4" s="317">
        <f t="shared" ref="D4:U4" si="1">+D5+D6</f>
        <v>3710</v>
      </c>
      <c r="E4" s="317">
        <f t="shared" si="1"/>
        <v>4096</v>
      </c>
      <c r="F4" s="317">
        <f t="shared" si="1"/>
        <v>4819</v>
      </c>
      <c r="G4" s="317">
        <f t="shared" si="1"/>
        <v>4203</v>
      </c>
      <c r="H4" s="317">
        <f t="shared" si="1"/>
        <v>2750</v>
      </c>
      <c r="I4" s="317">
        <f t="shared" si="1"/>
        <v>3181</v>
      </c>
      <c r="J4" s="317">
        <f t="shared" si="1"/>
        <v>3598</v>
      </c>
      <c r="K4" s="317">
        <f t="shared" si="1"/>
        <v>3655</v>
      </c>
      <c r="L4" s="317">
        <f t="shared" si="1"/>
        <v>2854</v>
      </c>
      <c r="M4" s="317">
        <f t="shared" si="1"/>
        <v>2388</v>
      </c>
      <c r="N4" s="317">
        <f t="shared" si="1"/>
        <v>2182</v>
      </c>
      <c r="O4" s="317">
        <f t="shared" si="1"/>
        <v>1820</v>
      </c>
      <c r="P4" s="317">
        <f t="shared" si="1"/>
        <v>1478</v>
      </c>
      <c r="Q4" s="317">
        <f t="shared" si="1"/>
        <v>1095</v>
      </c>
      <c r="R4" s="317">
        <f t="shared" si="1"/>
        <v>678</v>
      </c>
      <c r="S4" s="317">
        <f t="shared" si="1"/>
        <v>332</v>
      </c>
      <c r="T4" s="317">
        <f t="shared" si="1"/>
        <v>137</v>
      </c>
      <c r="U4" s="317">
        <f t="shared" si="1"/>
        <v>61</v>
      </c>
    </row>
    <row r="5" spans="1:21" ht="20.25" customHeight="1" x14ac:dyDescent="0.15">
      <c r="A5" s="24" t="s">
        <v>354</v>
      </c>
      <c r="B5" s="318" t="s">
        <v>1</v>
      </c>
      <c r="C5" s="319">
        <f t="shared" si="0"/>
        <v>20758</v>
      </c>
      <c r="D5" s="320">
        <v>1933</v>
      </c>
      <c r="E5" s="320">
        <v>2086</v>
      </c>
      <c r="F5" s="320">
        <v>2439</v>
      </c>
      <c r="G5" s="320">
        <v>2141</v>
      </c>
      <c r="H5" s="320">
        <v>1225</v>
      </c>
      <c r="I5" s="320">
        <v>1487</v>
      </c>
      <c r="J5" s="320">
        <v>1694</v>
      </c>
      <c r="K5" s="320">
        <v>1770</v>
      </c>
      <c r="L5" s="320">
        <v>1277</v>
      </c>
      <c r="M5" s="320">
        <v>1095</v>
      </c>
      <c r="N5" s="320">
        <v>1011</v>
      </c>
      <c r="O5" s="320">
        <v>913</v>
      </c>
      <c r="P5" s="320">
        <v>714</v>
      </c>
      <c r="Q5" s="320">
        <v>494</v>
      </c>
      <c r="R5" s="320">
        <v>280</v>
      </c>
      <c r="S5" s="320">
        <v>141</v>
      </c>
      <c r="T5" s="320">
        <v>46</v>
      </c>
      <c r="U5" s="320">
        <v>12</v>
      </c>
    </row>
    <row r="6" spans="1:21" ht="20.25" customHeight="1" x14ac:dyDescent="0.15">
      <c r="A6" s="54"/>
      <c r="B6" s="321" t="s">
        <v>0</v>
      </c>
      <c r="C6" s="319">
        <f t="shared" si="0"/>
        <v>22279</v>
      </c>
      <c r="D6" s="322">
        <v>1777</v>
      </c>
      <c r="E6" s="322">
        <v>2010</v>
      </c>
      <c r="F6" s="322">
        <v>2380</v>
      </c>
      <c r="G6" s="322">
        <v>2062</v>
      </c>
      <c r="H6" s="322">
        <v>1525</v>
      </c>
      <c r="I6" s="322">
        <v>1694</v>
      </c>
      <c r="J6" s="322">
        <v>1904</v>
      </c>
      <c r="K6" s="322">
        <v>1885</v>
      </c>
      <c r="L6" s="322">
        <v>1577</v>
      </c>
      <c r="M6" s="322">
        <v>1293</v>
      </c>
      <c r="N6" s="322">
        <v>1171</v>
      </c>
      <c r="O6" s="322">
        <v>907</v>
      </c>
      <c r="P6" s="322">
        <v>764</v>
      </c>
      <c r="Q6" s="322">
        <v>601</v>
      </c>
      <c r="R6" s="322">
        <v>398</v>
      </c>
      <c r="S6" s="322">
        <v>191</v>
      </c>
      <c r="T6" s="322">
        <v>91</v>
      </c>
      <c r="U6" s="322">
        <v>49</v>
      </c>
    </row>
    <row r="7" spans="1:21" ht="20.25" customHeight="1" x14ac:dyDescent="0.15">
      <c r="A7" s="53"/>
      <c r="B7" s="315" t="s">
        <v>353</v>
      </c>
      <c r="C7" s="316">
        <f t="shared" si="0"/>
        <v>42120</v>
      </c>
      <c r="D7" s="317">
        <f t="shared" ref="D7:U7" si="2">+D8+D9</f>
        <v>3140</v>
      </c>
      <c r="E7" s="317">
        <f t="shared" si="2"/>
        <v>3540</v>
      </c>
      <c r="F7" s="317">
        <f t="shared" si="2"/>
        <v>4026</v>
      </c>
      <c r="G7" s="317">
        <f t="shared" si="2"/>
        <v>4085</v>
      </c>
      <c r="H7" s="317">
        <f t="shared" si="2"/>
        <v>3135</v>
      </c>
      <c r="I7" s="317">
        <f t="shared" si="2"/>
        <v>2861</v>
      </c>
      <c r="J7" s="317">
        <f t="shared" si="2"/>
        <v>3071</v>
      </c>
      <c r="K7" s="317">
        <f t="shared" si="2"/>
        <v>3426</v>
      </c>
      <c r="L7" s="317">
        <f t="shared" si="2"/>
        <v>3441</v>
      </c>
      <c r="M7" s="317">
        <f t="shared" si="2"/>
        <v>2764</v>
      </c>
      <c r="N7" s="317">
        <f t="shared" si="2"/>
        <v>2236</v>
      </c>
      <c r="O7" s="317">
        <f t="shared" si="2"/>
        <v>1952</v>
      </c>
      <c r="P7" s="317">
        <f t="shared" si="2"/>
        <v>1602</v>
      </c>
      <c r="Q7" s="317">
        <f t="shared" si="2"/>
        <v>1272</v>
      </c>
      <c r="R7" s="317">
        <f t="shared" si="2"/>
        <v>858</v>
      </c>
      <c r="S7" s="317">
        <f t="shared" si="2"/>
        <v>482</v>
      </c>
      <c r="T7" s="317">
        <f t="shared" si="2"/>
        <v>177</v>
      </c>
      <c r="U7" s="317">
        <f t="shared" si="2"/>
        <v>52</v>
      </c>
    </row>
    <row r="8" spans="1:21" ht="20.25" customHeight="1" x14ac:dyDescent="0.15">
      <c r="A8" s="24">
        <v>45</v>
      </c>
      <c r="B8" s="318" t="s">
        <v>1</v>
      </c>
      <c r="C8" s="319">
        <f t="shared" si="0"/>
        <v>20294</v>
      </c>
      <c r="D8" s="320">
        <v>1639</v>
      </c>
      <c r="E8" s="320">
        <v>1836</v>
      </c>
      <c r="F8" s="320">
        <v>2018</v>
      </c>
      <c r="G8" s="320">
        <v>2083</v>
      </c>
      <c r="H8" s="320">
        <v>1430</v>
      </c>
      <c r="I8" s="320">
        <v>1404</v>
      </c>
      <c r="J8" s="320">
        <v>1495</v>
      </c>
      <c r="K8" s="320">
        <v>1612</v>
      </c>
      <c r="L8" s="320">
        <v>1657</v>
      </c>
      <c r="M8" s="320">
        <v>1223</v>
      </c>
      <c r="N8" s="320">
        <v>1027</v>
      </c>
      <c r="O8" s="320">
        <v>908</v>
      </c>
      <c r="P8" s="320">
        <v>769</v>
      </c>
      <c r="Q8" s="320">
        <v>582</v>
      </c>
      <c r="R8" s="320">
        <v>341</v>
      </c>
      <c r="S8" s="320">
        <v>187</v>
      </c>
      <c r="T8" s="320">
        <v>68</v>
      </c>
      <c r="U8" s="320">
        <v>15</v>
      </c>
    </row>
    <row r="9" spans="1:21" ht="20.25" customHeight="1" x14ac:dyDescent="0.15">
      <c r="A9" s="54"/>
      <c r="B9" s="321" t="s">
        <v>0</v>
      </c>
      <c r="C9" s="319">
        <f t="shared" si="0"/>
        <v>21826</v>
      </c>
      <c r="D9" s="322">
        <v>1501</v>
      </c>
      <c r="E9" s="322">
        <v>1704</v>
      </c>
      <c r="F9" s="322">
        <v>2008</v>
      </c>
      <c r="G9" s="322">
        <v>2002</v>
      </c>
      <c r="H9" s="322">
        <v>1705</v>
      </c>
      <c r="I9" s="322">
        <v>1457</v>
      </c>
      <c r="J9" s="322">
        <v>1576</v>
      </c>
      <c r="K9" s="322">
        <v>1814</v>
      </c>
      <c r="L9" s="322">
        <v>1784</v>
      </c>
      <c r="M9" s="322">
        <v>1541</v>
      </c>
      <c r="N9" s="322">
        <v>1209</v>
      </c>
      <c r="O9" s="322">
        <v>1044</v>
      </c>
      <c r="P9" s="322">
        <v>833</v>
      </c>
      <c r="Q9" s="322">
        <v>690</v>
      </c>
      <c r="R9" s="322">
        <v>517</v>
      </c>
      <c r="S9" s="322">
        <v>295</v>
      </c>
      <c r="T9" s="322">
        <v>109</v>
      </c>
      <c r="U9" s="322">
        <v>37</v>
      </c>
    </row>
    <row r="10" spans="1:21" ht="20.25" customHeight="1" x14ac:dyDescent="0.15">
      <c r="A10" s="53"/>
      <c r="B10" s="315" t="s">
        <v>353</v>
      </c>
      <c r="C10" s="316">
        <f t="shared" si="0"/>
        <v>42227</v>
      </c>
      <c r="D10" s="317">
        <f t="shared" ref="D10:U10" si="3">+D11+D12</f>
        <v>3279</v>
      </c>
      <c r="E10" s="317">
        <f t="shared" si="3"/>
        <v>3114</v>
      </c>
      <c r="F10" s="317">
        <f t="shared" si="3"/>
        <v>3514</v>
      </c>
      <c r="G10" s="317">
        <f t="shared" si="3"/>
        <v>3634</v>
      </c>
      <c r="H10" s="317">
        <f t="shared" si="3"/>
        <v>2702</v>
      </c>
      <c r="I10" s="317">
        <f t="shared" si="3"/>
        <v>3353</v>
      </c>
      <c r="J10" s="317">
        <f t="shared" si="3"/>
        <v>2812</v>
      </c>
      <c r="K10" s="317">
        <f t="shared" si="3"/>
        <v>2993</v>
      </c>
      <c r="L10" s="317">
        <f t="shared" si="3"/>
        <v>3346</v>
      </c>
      <c r="M10" s="317">
        <f t="shared" si="3"/>
        <v>3425</v>
      </c>
      <c r="N10" s="317">
        <f t="shared" si="3"/>
        <v>2629</v>
      </c>
      <c r="O10" s="317">
        <f t="shared" si="3"/>
        <v>2137</v>
      </c>
      <c r="P10" s="317">
        <f t="shared" si="3"/>
        <v>1826</v>
      </c>
      <c r="Q10" s="317">
        <f t="shared" si="3"/>
        <v>1437</v>
      </c>
      <c r="R10" s="317">
        <f t="shared" si="3"/>
        <v>1032</v>
      </c>
      <c r="S10" s="317">
        <f t="shared" si="3"/>
        <v>604</v>
      </c>
      <c r="T10" s="317">
        <f t="shared" si="3"/>
        <v>297</v>
      </c>
      <c r="U10" s="317">
        <f t="shared" si="3"/>
        <v>93</v>
      </c>
    </row>
    <row r="11" spans="1:21" ht="20.25" customHeight="1" x14ac:dyDescent="0.15">
      <c r="A11" s="24">
        <v>50</v>
      </c>
      <c r="B11" s="318" t="s">
        <v>1</v>
      </c>
      <c r="C11" s="319">
        <f t="shared" si="0"/>
        <v>20381</v>
      </c>
      <c r="D11" s="320">
        <v>1661</v>
      </c>
      <c r="E11" s="320">
        <v>1658</v>
      </c>
      <c r="F11" s="320">
        <v>1818</v>
      </c>
      <c r="G11" s="320">
        <v>1837</v>
      </c>
      <c r="H11" s="320">
        <v>1251</v>
      </c>
      <c r="I11" s="320">
        <v>1650</v>
      </c>
      <c r="J11" s="320">
        <v>1418</v>
      </c>
      <c r="K11" s="320">
        <v>1454</v>
      </c>
      <c r="L11" s="320">
        <v>1566</v>
      </c>
      <c r="M11" s="320">
        <v>1656</v>
      </c>
      <c r="N11" s="320">
        <v>1150</v>
      </c>
      <c r="O11" s="320">
        <v>979</v>
      </c>
      <c r="P11" s="320">
        <v>825</v>
      </c>
      <c r="Q11" s="320">
        <v>669</v>
      </c>
      <c r="R11" s="320">
        <v>443</v>
      </c>
      <c r="S11" s="320">
        <v>219</v>
      </c>
      <c r="T11" s="320">
        <v>98</v>
      </c>
      <c r="U11" s="320">
        <v>29</v>
      </c>
    </row>
    <row r="12" spans="1:21" ht="20.25" customHeight="1" x14ac:dyDescent="0.15">
      <c r="A12" s="54"/>
      <c r="B12" s="321" t="s">
        <v>0</v>
      </c>
      <c r="C12" s="319">
        <f t="shared" si="0"/>
        <v>21846</v>
      </c>
      <c r="D12" s="322">
        <v>1618</v>
      </c>
      <c r="E12" s="322">
        <v>1456</v>
      </c>
      <c r="F12" s="322">
        <v>1696</v>
      </c>
      <c r="G12" s="322">
        <v>1797</v>
      </c>
      <c r="H12" s="322">
        <v>1451</v>
      </c>
      <c r="I12" s="322">
        <v>1703</v>
      </c>
      <c r="J12" s="322">
        <v>1394</v>
      </c>
      <c r="K12" s="322">
        <v>1539</v>
      </c>
      <c r="L12" s="322">
        <v>1780</v>
      </c>
      <c r="M12" s="322">
        <v>1769</v>
      </c>
      <c r="N12" s="322">
        <v>1479</v>
      </c>
      <c r="O12" s="322">
        <v>1158</v>
      </c>
      <c r="P12" s="322">
        <v>1001</v>
      </c>
      <c r="Q12" s="322">
        <v>768</v>
      </c>
      <c r="R12" s="322">
        <v>589</v>
      </c>
      <c r="S12" s="322">
        <v>385</v>
      </c>
      <c r="T12" s="322">
        <v>199</v>
      </c>
      <c r="U12" s="322">
        <v>64</v>
      </c>
    </row>
    <row r="13" spans="1:21" ht="20.25" customHeight="1" x14ac:dyDescent="0.15">
      <c r="A13" s="53"/>
      <c r="B13" s="315" t="s">
        <v>353</v>
      </c>
      <c r="C13" s="316">
        <f t="shared" si="0"/>
        <v>42911</v>
      </c>
      <c r="D13" s="317">
        <f t="shared" ref="D13:U13" si="4">+D14+D15</f>
        <v>3102</v>
      </c>
      <c r="E13" s="317">
        <f t="shared" si="4"/>
        <v>3274</v>
      </c>
      <c r="F13" s="317">
        <f t="shared" si="4"/>
        <v>3158</v>
      </c>
      <c r="G13" s="317">
        <f t="shared" si="4"/>
        <v>3183</v>
      </c>
      <c r="H13" s="317">
        <f t="shared" si="4"/>
        <v>2560</v>
      </c>
      <c r="I13" s="317">
        <f t="shared" si="4"/>
        <v>3231</v>
      </c>
      <c r="J13" s="317">
        <f t="shared" si="4"/>
        <v>3405</v>
      </c>
      <c r="K13" s="317">
        <f t="shared" si="4"/>
        <v>2777</v>
      </c>
      <c r="L13" s="317">
        <f t="shared" si="4"/>
        <v>2959</v>
      </c>
      <c r="M13" s="317">
        <f t="shared" si="4"/>
        <v>3294</v>
      </c>
      <c r="N13" s="317">
        <f t="shared" si="4"/>
        <v>3332</v>
      </c>
      <c r="O13" s="317">
        <f t="shared" si="4"/>
        <v>2501</v>
      </c>
      <c r="P13" s="317">
        <f t="shared" si="4"/>
        <v>2013</v>
      </c>
      <c r="Q13" s="317">
        <f t="shared" si="4"/>
        <v>1650</v>
      </c>
      <c r="R13" s="317">
        <f t="shared" si="4"/>
        <v>1238</v>
      </c>
      <c r="S13" s="317">
        <f t="shared" si="4"/>
        <v>744</v>
      </c>
      <c r="T13" s="317">
        <f t="shared" si="4"/>
        <v>337</v>
      </c>
      <c r="U13" s="317">
        <f t="shared" si="4"/>
        <v>153</v>
      </c>
    </row>
    <row r="14" spans="1:21" ht="20.25" customHeight="1" x14ac:dyDescent="0.15">
      <c r="A14" s="24">
        <v>55</v>
      </c>
      <c r="B14" s="318" t="s">
        <v>1</v>
      </c>
      <c r="C14" s="319">
        <f t="shared" si="0"/>
        <v>20751</v>
      </c>
      <c r="D14" s="320">
        <v>1574</v>
      </c>
      <c r="E14" s="320">
        <v>1675</v>
      </c>
      <c r="F14" s="320">
        <v>1679</v>
      </c>
      <c r="G14" s="320">
        <v>1655</v>
      </c>
      <c r="H14" s="320">
        <v>1171</v>
      </c>
      <c r="I14" s="320">
        <v>1581</v>
      </c>
      <c r="J14" s="320">
        <v>1750</v>
      </c>
      <c r="K14" s="320">
        <v>1380</v>
      </c>
      <c r="L14" s="320">
        <v>1443</v>
      </c>
      <c r="M14" s="320">
        <v>1537</v>
      </c>
      <c r="N14" s="320">
        <v>1590</v>
      </c>
      <c r="O14" s="320">
        <v>1085</v>
      </c>
      <c r="P14" s="320">
        <v>902</v>
      </c>
      <c r="Q14" s="320">
        <v>716</v>
      </c>
      <c r="R14" s="320">
        <v>558</v>
      </c>
      <c r="S14" s="320">
        <v>300</v>
      </c>
      <c r="T14" s="320">
        <v>112</v>
      </c>
      <c r="U14" s="320">
        <v>43</v>
      </c>
    </row>
    <row r="15" spans="1:21" ht="20.25" customHeight="1" x14ac:dyDescent="0.15">
      <c r="A15" s="54"/>
      <c r="B15" s="321" t="s">
        <v>0</v>
      </c>
      <c r="C15" s="319">
        <f t="shared" si="0"/>
        <v>22160</v>
      </c>
      <c r="D15" s="322">
        <v>1528</v>
      </c>
      <c r="E15" s="322">
        <v>1599</v>
      </c>
      <c r="F15" s="322">
        <v>1479</v>
      </c>
      <c r="G15" s="322">
        <v>1528</v>
      </c>
      <c r="H15" s="322">
        <v>1389</v>
      </c>
      <c r="I15" s="322">
        <v>1650</v>
      </c>
      <c r="J15" s="322">
        <v>1655</v>
      </c>
      <c r="K15" s="322">
        <v>1397</v>
      </c>
      <c r="L15" s="322">
        <v>1516</v>
      </c>
      <c r="M15" s="322">
        <v>1757</v>
      </c>
      <c r="N15" s="322">
        <v>1742</v>
      </c>
      <c r="O15" s="322">
        <v>1416</v>
      </c>
      <c r="P15" s="322">
        <v>1111</v>
      </c>
      <c r="Q15" s="322">
        <v>934</v>
      </c>
      <c r="R15" s="322">
        <v>680</v>
      </c>
      <c r="S15" s="322">
        <v>444</v>
      </c>
      <c r="T15" s="322">
        <v>225</v>
      </c>
      <c r="U15" s="322">
        <v>110</v>
      </c>
    </row>
    <row r="16" spans="1:21" ht="20.25" customHeight="1" x14ac:dyDescent="0.15">
      <c r="A16" s="53"/>
      <c r="B16" s="315" t="s">
        <v>353</v>
      </c>
      <c r="C16" s="316">
        <f t="shared" si="0"/>
        <v>43033</v>
      </c>
      <c r="D16" s="317">
        <f t="shared" ref="D16:U16" si="5">+D17+D18</f>
        <v>2822</v>
      </c>
      <c r="E16" s="317">
        <f t="shared" si="5"/>
        <v>3127</v>
      </c>
      <c r="F16" s="317">
        <f t="shared" si="5"/>
        <v>3259</v>
      </c>
      <c r="G16" s="317">
        <f t="shared" si="5"/>
        <v>2801</v>
      </c>
      <c r="H16" s="317">
        <f t="shared" si="5"/>
        <v>2119</v>
      </c>
      <c r="I16" s="317">
        <f t="shared" si="5"/>
        <v>2956</v>
      </c>
      <c r="J16" s="317">
        <f t="shared" si="5"/>
        <v>3237</v>
      </c>
      <c r="K16" s="317">
        <f t="shared" si="5"/>
        <v>3367</v>
      </c>
      <c r="L16" s="317">
        <f t="shared" si="5"/>
        <v>2737</v>
      </c>
      <c r="M16" s="317">
        <f t="shared" si="5"/>
        <v>2928</v>
      </c>
      <c r="N16" s="317">
        <f t="shared" si="5"/>
        <v>3159</v>
      </c>
      <c r="O16" s="317">
        <f t="shared" si="5"/>
        <v>3138</v>
      </c>
      <c r="P16" s="317">
        <f t="shared" si="5"/>
        <v>2369</v>
      </c>
      <c r="Q16" s="317">
        <f t="shared" si="5"/>
        <v>1873</v>
      </c>
      <c r="R16" s="317">
        <f t="shared" si="5"/>
        <v>1464</v>
      </c>
      <c r="S16" s="317">
        <f t="shared" si="5"/>
        <v>986</v>
      </c>
      <c r="T16" s="317">
        <f t="shared" si="5"/>
        <v>468</v>
      </c>
      <c r="U16" s="317">
        <f t="shared" si="5"/>
        <v>223</v>
      </c>
    </row>
    <row r="17" spans="1:21" ht="20.25" customHeight="1" x14ac:dyDescent="0.15">
      <c r="A17" s="24">
        <v>60</v>
      </c>
      <c r="B17" s="318" t="s">
        <v>1</v>
      </c>
      <c r="C17" s="319">
        <f t="shared" si="0"/>
        <v>20754</v>
      </c>
      <c r="D17" s="320">
        <v>1457</v>
      </c>
      <c r="E17" s="320">
        <v>1596</v>
      </c>
      <c r="F17" s="320">
        <v>1685</v>
      </c>
      <c r="G17" s="320">
        <v>1449</v>
      </c>
      <c r="H17" s="320">
        <v>993</v>
      </c>
      <c r="I17" s="320">
        <v>1426</v>
      </c>
      <c r="J17" s="320">
        <v>1608</v>
      </c>
      <c r="K17" s="320">
        <v>1730</v>
      </c>
      <c r="L17" s="320">
        <v>1366</v>
      </c>
      <c r="M17" s="320">
        <v>1433</v>
      </c>
      <c r="N17" s="320">
        <v>1472</v>
      </c>
      <c r="O17" s="320">
        <v>1471</v>
      </c>
      <c r="P17" s="320">
        <v>1005</v>
      </c>
      <c r="Q17" s="320">
        <v>802</v>
      </c>
      <c r="R17" s="320">
        <v>610</v>
      </c>
      <c r="S17" s="320">
        <v>416</v>
      </c>
      <c r="T17" s="320">
        <v>173</v>
      </c>
      <c r="U17" s="320">
        <v>62</v>
      </c>
    </row>
    <row r="18" spans="1:21" ht="20.25" customHeight="1" x14ac:dyDescent="0.15">
      <c r="A18" s="54"/>
      <c r="B18" s="321" t="s">
        <v>0</v>
      </c>
      <c r="C18" s="319">
        <f t="shared" si="0"/>
        <v>22279</v>
      </c>
      <c r="D18" s="322">
        <v>1365</v>
      </c>
      <c r="E18" s="322">
        <v>1531</v>
      </c>
      <c r="F18" s="322">
        <v>1574</v>
      </c>
      <c r="G18" s="322">
        <v>1352</v>
      </c>
      <c r="H18" s="322">
        <v>1126</v>
      </c>
      <c r="I18" s="322">
        <v>1530</v>
      </c>
      <c r="J18" s="322">
        <v>1629</v>
      </c>
      <c r="K18" s="322">
        <v>1637</v>
      </c>
      <c r="L18" s="322">
        <v>1371</v>
      </c>
      <c r="M18" s="322">
        <v>1495</v>
      </c>
      <c r="N18" s="322">
        <v>1687</v>
      </c>
      <c r="O18" s="322">
        <v>1667</v>
      </c>
      <c r="P18" s="322">
        <v>1364</v>
      </c>
      <c r="Q18" s="322">
        <v>1071</v>
      </c>
      <c r="R18" s="322">
        <v>854</v>
      </c>
      <c r="S18" s="322">
        <v>570</v>
      </c>
      <c r="T18" s="322">
        <v>295</v>
      </c>
      <c r="U18" s="322">
        <v>161</v>
      </c>
    </row>
    <row r="19" spans="1:21" ht="20.25" customHeight="1" x14ac:dyDescent="0.15">
      <c r="A19" s="53"/>
      <c r="B19" s="315" t="s">
        <v>353</v>
      </c>
      <c r="C19" s="316">
        <f t="shared" si="0"/>
        <v>43125</v>
      </c>
      <c r="D19" s="317">
        <f t="shared" ref="D19:U19" si="6">+D20+D21</f>
        <v>2525</v>
      </c>
      <c r="E19" s="317">
        <f t="shared" si="6"/>
        <v>2802</v>
      </c>
      <c r="F19" s="317">
        <f t="shared" si="6"/>
        <v>3096</v>
      </c>
      <c r="G19" s="317">
        <f t="shared" si="6"/>
        <v>2816</v>
      </c>
      <c r="H19" s="317">
        <f t="shared" si="6"/>
        <v>1848</v>
      </c>
      <c r="I19" s="317">
        <f t="shared" si="6"/>
        <v>2631</v>
      </c>
      <c r="J19" s="317">
        <f t="shared" si="6"/>
        <v>2989</v>
      </c>
      <c r="K19" s="317">
        <f t="shared" si="6"/>
        <v>3233</v>
      </c>
      <c r="L19" s="317">
        <f t="shared" si="6"/>
        <v>3346</v>
      </c>
      <c r="M19" s="317">
        <f t="shared" si="6"/>
        <v>2701</v>
      </c>
      <c r="N19" s="317">
        <f t="shared" si="6"/>
        <v>2847</v>
      </c>
      <c r="O19" s="317">
        <f t="shared" si="6"/>
        <v>3053</v>
      </c>
      <c r="P19" s="317">
        <f t="shared" si="6"/>
        <v>3043</v>
      </c>
      <c r="Q19" s="317">
        <f t="shared" si="6"/>
        <v>2228</v>
      </c>
      <c r="R19" s="317">
        <f t="shared" si="6"/>
        <v>1680</v>
      </c>
      <c r="S19" s="317">
        <f t="shared" si="6"/>
        <v>1224</v>
      </c>
      <c r="T19" s="317">
        <f t="shared" si="6"/>
        <v>710</v>
      </c>
      <c r="U19" s="317">
        <f t="shared" si="6"/>
        <v>353</v>
      </c>
    </row>
    <row r="20" spans="1:21" ht="20.25" customHeight="1" x14ac:dyDescent="0.15">
      <c r="A20" s="24" t="s">
        <v>355</v>
      </c>
      <c r="B20" s="318" t="s">
        <v>1</v>
      </c>
      <c r="C20" s="319">
        <f t="shared" si="0"/>
        <v>20742</v>
      </c>
      <c r="D20" s="320">
        <v>1236</v>
      </c>
      <c r="E20" s="320">
        <v>1442</v>
      </c>
      <c r="F20" s="320">
        <v>1573</v>
      </c>
      <c r="G20" s="320">
        <v>1506</v>
      </c>
      <c r="H20" s="320">
        <v>868</v>
      </c>
      <c r="I20" s="320">
        <v>1297</v>
      </c>
      <c r="J20" s="320">
        <v>1475</v>
      </c>
      <c r="K20" s="320">
        <v>1614</v>
      </c>
      <c r="L20" s="320">
        <v>1719</v>
      </c>
      <c r="M20" s="320">
        <v>1359</v>
      </c>
      <c r="N20" s="320">
        <v>1386</v>
      </c>
      <c r="O20" s="320">
        <v>1384</v>
      </c>
      <c r="P20" s="320">
        <v>1404</v>
      </c>
      <c r="Q20" s="320">
        <v>924</v>
      </c>
      <c r="R20" s="320">
        <v>676</v>
      </c>
      <c r="S20" s="320">
        <v>478</v>
      </c>
      <c r="T20" s="320">
        <v>284</v>
      </c>
      <c r="U20" s="320">
        <v>117</v>
      </c>
    </row>
    <row r="21" spans="1:21" ht="20.25" customHeight="1" x14ac:dyDescent="0.15">
      <c r="A21" s="54"/>
      <c r="B21" s="321" t="s">
        <v>0</v>
      </c>
      <c r="C21" s="319">
        <f t="shared" si="0"/>
        <v>22383</v>
      </c>
      <c r="D21" s="322">
        <v>1289</v>
      </c>
      <c r="E21" s="322">
        <v>1360</v>
      </c>
      <c r="F21" s="322">
        <v>1523</v>
      </c>
      <c r="G21" s="322">
        <v>1310</v>
      </c>
      <c r="H21" s="322">
        <v>980</v>
      </c>
      <c r="I21" s="322">
        <v>1334</v>
      </c>
      <c r="J21" s="322">
        <v>1514</v>
      </c>
      <c r="K21" s="322">
        <v>1619</v>
      </c>
      <c r="L21" s="322">
        <v>1627</v>
      </c>
      <c r="M21" s="322">
        <v>1342</v>
      </c>
      <c r="N21" s="322">
        <v>1461</v>
      </c>
      <c r="O21" s="322">
        <v>1669</v>
      </c>
      <c r="P21" s="322">
        <v>1639</v>
      </c>
      <c r="Q21" s="322">
        <v>1304</v>
      </c>
      <c r="R21" s="322">
        <v>1004</v>
      </c>
      <c r="S21" s="322">
        <v>746</v>
      </c>
      <c r="T21" s="322">
        <v>426</v>
      </c>
      <c r="U21" s="322">
        <v>236</v>
      </c>
    </row>
    <row r="22" spans="1:21" ht="20.25" customHeight="1" x14ac:dyDescent="0.15">
      <c r="A22" s="53"/>
      <c r="B22" s="315" t="s">
        <v>353</v>
      </c>
      <c r="C22" s="316">
        <f t="shared" si="0"/>
        <v>42896</v>
      </c>
      <c r="D22" s="317">
        <f t="shared" ref="D22:U22" si="7">+D23+D24</f>
        <v>2235</v>
      </c>
      <c r="E22" s="317">
        <f t="shared" si="7"/>
        <v>2489</v>
      </c>
      <c r="F22" s="317">
        <f t="shared" si="7"/>
        <v>2770</v>
      </c>
      <c r="G22" s="317">
        <f t="shared" si="7"/>
        <v>2641</v>
      </c>
      <c r="H22" s="317">
        <f t="shared" si="7"/>
        <v>2103</v>
      </c>
      <c r="I22" s="317">
        <f t="shared" si="7"/>
        <v>2342</v>
      </c>
      <c r="J22" s="317">
        <f t="shared" si="7"/>
        <v>2694</v>
      </c>
      <c r="K22" s="317">
        <f t="shared" si="7"/>
        <v>2919</v>
      </c>
      <c r="L22" s="317">
        <f t="shared" si="7"/>
        <v>3224</v>
      </c>
      <c r="M22" s="317">
        <f t="shared" si="7"/>
        <v>3282</v>
      </c>
      <c r="N22" s="317">
        <f t="shared" si="7"/>
        <v>2660</v>
      </c>
      <c r="O22" s="317">
        <f t="shared" si="7"/>
        <v>2783</v>
      </c>
      <c r="P22" s="317">
        <f t="shared" si="7"/>
        <v>2960</v>
      </c>
      <c r="Q22" s="317">
        <f t="shared" si="7"/>
        <v>2897</v>
      </c>
      <c r="R22" s="317">
        <f t="shared" si="7"/>
        <v>2039</v>
      </c>
      <c r="S22" s="317">
        <f t="shared" si="7"/>
        <v>1424</v>
      </c>
      <c r="T22" s="317">
        <f t="shared" si="7"/>
        <v>910</v>
      </c>
      <c r="U22" s="317">
        <f t="shared" si="7"/>
        <v>524</v>
      </c>
    </row>
    <row r="23" spans="1:21" ht="20.25" customHeight="1" x14ac:dyDescent="0.15">
      <c r="A23" s="24">
        <v>7</v>
      </c>
      <c r="B23" s="318" t="s">
        <v>1</v>
      </c>
      <c r="C23" s="319">
        <f t="shared" si="0"/>
        <v>20698</v>
      </c>
      <c r="D23" s="320">
        <v>1129</v>
      </c>
      <c r="E23" s="320">
        <v>1225</v>
      </c>
      <c r="F23" s="320">
        <v>1449</v>
      </c>
      <c r="G23" s="320">
        <v>1394</v>
      </c>
      <c r="H23" s="320">
        <v>1030</v>
      </c>
      <c r="I23" s="320">
        <v>1156</v>
      </c>
      <c r="J23" s="320">
        <v>1358</v>
      </c>
      <c r="K23" s="320">
        <v>1459</v>
      </c>
      <c r="L23" s="320">
        <v>1610</v>
      </c>
      <c r="M23" s="320">
        <v>1695</v>
      </c>
      <c r="N23" s="320">
        <v>1336</v>
      </c>
      <c r="O23" s="320">
        <v>1331</v>
      </c>
      <c r="P23" s="320">
        <v>1327</v>
      </c>
      <c r="Q23" s="320">
        <v>1323</v>
      </c>
      <c r="R23" s="320">
        <v>804</v>
      </c>
      <c r="S23" s="320">
        <v>558</v>
      </c>
      <c r="T23" s="320">
        <v>326</v>
      </c>
      <c r="U23" s="320">
        <v>188</v>
      </c>
    </row>
    <row r="24" spans="1:21" ht="20.25" customHeight="1" x14ac:dyDescent="0.15">
      <c r="A24" s="24"/>
      <c r="B24" s="321" t="s">
        <v>0</v>
      </c>
      <c r="C24" s="319">
        <f t="shared" si="0"/>
        <v>22198</v>
      </c>
      <c r="D24" s="322">
        <v>1106</v>
      </c>
      <c r="E24" s="322">
        <v>1264</v>
      </c>
      <c r="F24" s="322">
        <v>1321</v>
      </c>
      <c r="G24" s="322">
        <v>1247</v>
      </c>
      <c r="H24" s="322">
        <v>1073</v>
      </c>
      <c r="I24" s="322">
        <v>1186</v>
      </c>
      <c r="J24" s="322">
        <v>1336</v>
      </c>
      <c r="K24" s="322">
        <v>1460</v>
      </c>
      <c r="L24" s="322">
        <v>1614</v>
      </c>
      <c r="M24" s="322">
        <v>1587</v>
      </c>
      <c r="N24" s="322">
        <v>1324</v>
      </c>
      <c r="O24" s="322">
        <v>1452</v>
      </c>
      <c r="P24" s="322">
        <v>1633</v>
      </c>
      <c r="Q24" s="322">
        <v>1574</v>
      </c>
      <c r="R24" s="322">
        <v>1235</v>
      </c>
      <c r="S24" s="322">
        <v>866</v>
      </c>
      <c r="T24" s="322">
        <v>584</v>
      </c>
      <c r="U24" s="322">
        <v>336</v>
      </c>
    </row>
    <row r="25" spans="1:21" ht="20.25" customHeight="1" x14ac:dyDescent="0.15">
      <c r="A25" s="53"/>
      <c r="B25" s="315" t="s">
        <v>353</v>
      </c>
      <c r="C25" s="317">
        <f>C26+C27</f>
        <v>42151</v>
      </c>
      <c r="D25" s="317">
        <f t="shared" ref="D25:T25" si="8">+D26+D27</f>
        <v>2076</v>
      </c>
      <c r="E25" s="317">
        <f t="shared" si="8"/>
        <v>2256</v>
      </c>
      <c r="F25" s="317">
        <f t="shared" si="8"/>
        <v>2473</v>
      </c>
      <c r="G25" s="317">
        <f t="shared" si="8"/>
        <v>2283</v>
      </c>
      <c r="H25" s="317">
        <f t="shared" si="8"/>
        <v>1845</v>
      </c>
      <c r="I25" s="317">
        <f t="shared" si="8"/>
        <v>2651</v>
      </c>
      <c r="J25" s="317">
        <f t="shared" si="8"/>
        <v>2395</v>
      </c>
      <c r="K25" s="317">
        <f t="shared" si="8"/>
        <v>2649</v>
      </c>
      <c r="L25" s="317">
        <f t="shared" si="8"/>
        <v>2920</v>
      </c>
      <c r="M25" s="317">
        <f t="shared" si="8"/>
        <v>3126</v>
      </c>
      <c r="N25" s="317">
        <f t="shared" si="8"/>
        <v>3174</v>
      </c>
      <c r="O25" s="317">
        <f t="shared" si="8"/>
        <v>2530</v>
      </c>
      <c r="P25" s="317">
        <f t="shared" si="8"/>
        <v>2679</v>
      </c>
      <c r="Q25" s="317">
        <f t="shared" si="8"/>
        <v>2823</v>
      </c>
      <c r="R25" s="317">
        <f t="shared" si="8"/>
        <v>2617</v>
      </c>
      <c r="S25" s="317">
        <f t="shared" si="8"/>
        <v>1787</v>
      </c>
      <c r="T25" s="317">
        <f t="shared" si="8"/>
        <v>1052</v>
      </c>
      <c r="U25" s="317">
        <v>797</v>
      </c>
    </row>
    <row r="26" spans="1:21" ht="20.25" customHeight="1" x14ac:dyDescent="0.15">
      <c r="A26" s="24">
        <v>12</v>
      </c>
      <c r="B26" s="318" t="s">
        <v>1</v>
      </c>
      <c r="C26" s="319">
        <v>20226</v>
      </c>
      <c r="D26" s="320">
        <v>1068</v>
      </c>
      <c r="E26" s="320">
        <v>1139</v>
      </c>
      <c r="F26" s="320">
        <v>1230</v>
      </c>
      <c r="G26" s="320">
        <v>1205</v>
      </c>
      <c r="H26" s="320">
        <v>938</v>
      </c>
      <c r="I26" s="320">
        <v>1296</v>
      </c>
      <c r="J26" s="320">
        <v>1189</v>
      </c>
      <c r="K26" s="320">
        <v>1322</v>
      </c>
      <c r="L26" s="320">
        <v>1466</v>
      </c>
      <c r="M26" s="320">
        <v>1549</v>
      </c>
      <c r="N26" s="320">
        <v>1629</v>
      </c>
      <c r="O26" s="320">
        <v>1252</v>
      </c>
      <c r="P26" s="320">
        <v>1249</v>
      </c>
      <c r="Q26" s="320">
        <v>1256</v>
      </c>
      <c r="R26" s="320">
        <v>1128</v>
      </c>
      <c r="S26" s="320">
        <v>668</v>
      </c>
      <c r="T26" s="320">
        <v>377</v>
      </c>
      <c r="U26" s="320">
        <v>249</v>
      </c>
    </row>
    <row r="27" spans="1:21" ht="20.25" customHeight="1" x14ac:dyDescent="0.15">
      <c r="A27" s="323" t="s">
        <v>356</v>
      </c>
      <c r="B27" s="321" t="s">
        <v>0</v>
      </c>
      <c r="C27" s="319">
        <v>21925</v>
      </c>
      <c r="D27" s="322">
        <v>1008</v>
      </c>
      <c r="E27" s="322">
        <v>1117</v>
      </c>
      <c r="F27" s="322">
        <v>1243</v>
      </c>
      <c r="G27" s="322">
        <v>1078</v>
      </c>
      <c r="H27" s="322">
        <v>907</v>
      </c>
      <c r="I27" s="322">
        <v>1355</v>
      </c>
      <c r="J27" s="322">
        <v>1206</v>
      </c>
      <c r="K27" s="322">
        <v>1327</v>
      </c>
      <c r="L27" s="322">
        <v>1454</v>
      </c>
      <c r="M27" s="322">
        <v>1577</v>
      </c>
      <c r="N27" s="322">
        <v>1545</v>
      </c>
      <c r="O27" s="322">
        <v>1278</v>
      </c>
      <c r="P27" s="322">
        <v>1430</v>
      </c>
      <c r="Q27" s="322">
        <v>1567</v>
      </c>
      <c r="R27" s="322">
        <v>1489</v>
      </c>
      <c r="S27" s="322">
        <v>1119</v>
      </c>
      <c r="T27" s="322">
        <v>675</v>
      </c>
      <c r="U27" s="322">
        <v>548</v>
      </c>
    </row>
    <row r="28" spans="1:21" ht="20.25" customHeight="1" x14ac:dyDescent="0.15">
      <c r="A28" s="53"/>
      <c r="B28" s="315" t="s">
        <v>353</v>
      </c>
      <c r="C28" s="317">
        <f t="shared" ref="C28:U28" si="9">C29+C30</f>
        <v>40717</v>
      </c>
      <c r="D28" s="317">
        <f t="shared" si="9"/>
        <v>1909</v>
      </c>
      <c r="E28" s="317">
        <f t="shared" si="9"/>
        <v>2026</v>
      </c>
      <c r="F28" s="317">
        <f t="shared" si="9"/>
        <v>2185</v>
      </c>
      <c r="G28" s="317">
        <f t="shared" si="9"/>
        <v>2067</v>
      </c>
      <c r="H28" s="317">
        <f t="shared" si="9"/>
        <v>1630</v>
      </c>
      <c r="I28" s="317">
        <f t="shared" si="9"/>
        <v>2209</v>
      </c>
      <c r="J28" s="317">
        <f t="shared" si="9"/>
        <v>2559</v>
      </c>
      <c r="K28" s="317">
        <f t="shared" si="9"/>
        <v>2253</v>
      </c>
      <c r="L28" s="317">
        <f t="shared" si="9"/>
        <v>2544</v>
      </c>
      <c r="M28" s="317">
        <f t="shared" si="9"/>
        <v>2811</v>
      </c>
      <c r="N28" s="317">
        <f t="shared" si="9"/>
        <v>3050</v>
      </c>
      <c r="O28" s="317">
        <f t="shared" si="9"/>
        <v>3097</v>
      </c>
      <c r="P28" s="317">
        <f t="shared" si="9"/>
        <v>2474</v>
      </c>
      <c r="Q28" s="317">
        <f t="shared" si="9"/>
        <v>2568</v>
      </c>
      <c r="R28" s="317">
        <f t="shared" si="9"/>
        <v>2570</v>
      </c>
      <c r="S28" s="317">
        <f t="shared" si="9"/>
        <v>2322</v>
      </c>
      <c r="T28" s="317">
        <f t="shared" si="9"/>
        <v>1417</v>
      </c>
      <c r="U28" s="317">
        <f t="shared" si="9"/>
        <v>1015</v>
      </c>
    </row>
    <row r="29" spans="1:21" ht="20.25" customHeight="1" x14ac:dyDescent="0.15">
      <c r="A29" s="24">
        <v>17</v>
      </c>
      <c r="B29" s="318" t="s">
        <v>1</v>
      </c>
      <c r="C29" s="319">
        <v>19434</v>
      </c>
      <c r="D29" s="320">
        <v>977</v>
      </c>
      <c r="E29" s="320">
        <v>1050</v>
      </c>
      <c r="F29" s="320">
        <v>1116</v>
      </c>
      <c r="G29" s="320">
        <v>1048</v>
      </c>
      <c r="H29" s="320">
        <v>824</v>
      </c>
      <c r="I29" s="320">
        <v>1089</v>
      </c>
      <c r="J29" s="320">
        <v>1261</v>
      </c>
      <c r="K29" s="320">
        <v>1120</v>
      </c>
      <c r="L29" s="320">
        <v>1255</v>
      </c>
      <c r="M29" s="320">
        <v>1394</v>
      </c>
      <c r="N29" s="320">
        <v>1494</v>
      </c>
      <c r="O29" s="320">
        <v>1581</v>
      </c>
      <c r="P29" s="320">
        <v>1204</v>
      </c>
      <c r="Q29" s="320">
        <v>1187</v>
      </c>
      <c r="R29" s="320">
        <v>1092</v>
      </c>
      <c r="S29" s="320">
        <v>947</v>
      </c>
      <c r="T29" s="320">
        <v>484</v>
      </c>
      <c r="U29" s="320">
        <v>303</v>
      </c>
    </row>
    <row r="30" spans="1:21" ht="20.25" customHeight="1" x14ac:dyDescent="0.15">
      <c r="A30" s="324" t="s">
        <v>357</v>
      </c>
      <c r="B30" s="325" t="s">
        <v>0</v>
      </c>
      <c r="C30" s="326">
        <v>21283</v>
      </c>
      <c r="D30" s="327">
        <v>932</v>
      </c>
      <c r="E30" s="327">
        <v>976</v>
      </c>
      <c r="F30" s="327">
        <v>1069</v>
      </c>
      <c r="G30" s="327">
        <v>1019</v>
      </c>
      <c r="H30" s="327">
        <v>806</v>
      </c>
      <c r="I30" s="327">
        <v>1120</v>
      </c>
      <c r="J30" s="327">
        <v>1298</v>
      </c>
      <c r="K30" s="328">
        <v>1133</v>
      </c>
      <c r="L30" s="328">
        <v>1289</v>
      </c>
      <c r="M30" s="328">
        <v>1417</v>
      </c>
      <c r="N30" s="328">
        <v>1556</v>
      </c>
      <c r="O30" s="328">
        <v>1516</v>
      </c>
      <c r="P30" s="328">
        <v>1270</v>
      </c>
      <c r="Q30" s="328">
        <v>1381</v>
      </c>
      <c r="R30" s="328">
        <v>1478</v>
      </c>
      <c r="S30" s="328">
        <v>1375</v>
      </c>
      <c r="T30" s="328">
        <v>933</v>
      </c>
      <c r="U30" s="328">
        <v>712</v>
      </c>
    </row>
    <row r="31" spans="1:21" ht="20.25" customHeight="1" x14ac:dyDescent="0.15">
      <c r="A31" s="53"/>
      <c r="B31" s="315" t="s">
        <v>353</v>
      </c>
      <c r="C31" s="317">
        <v>38850</v>
      </c>
      <c r="D31" s="317">
        <v>1568</v>
      </c>
      <c r="E31" s="317">
        <v>1858</v>
      </c>
      <c r="F31" s="317">
        <v>1978</v>
      </c>
      <c r="G31" s="317">
        <v>1838</v>
      </c>
      <c r="H31" s="317">
        <v>1303</v>
      </c>
      <c r="I31" s="317">
        <v>1852</v>
      </c>
      <c r="J31" s="317">
        <v>2270</v>
      </c>
      <c r="K31" s="317">
        <v>2429</v>
      </c>
      <c r="L31" s="317">
        <v>2175</v>
      </c>
      <c r="M31" s="317">
        <v>2449</v>
      </c>
      <c r="N31" s="317">
        <v>2763</v>
      </c>
      <c r="O31" s="317">
        <v>2962</v>
      </c>
      <c r="P31" s="317">
        <v>2979</v>
      </c>
      <c r="Q31" s="317">
        <v>2361</v>
      </c>
      <c r="R31" s="317">
        <v>2378</v>
      </c>
      <c r="S31" s="317">
        <v>2313</v>
      </c>
      <c r="T31" s="317">
        <v>1859</v>
      </c>
      <c r="U31" s="317">
        <v>1421</v>
      </c>
    </row>
    <row r="32" spans="1:21" ht="20.25" customHeight="1" x14ac:dyDescent="0.15">
      <c r="A32" s="24">
        <v>22</v>
      </c>
      <c r="B32" s="318" t="s">
        <v>1</v>
      </c>
      <c r="C32" s="319">
        <v>18432</v>
      </c>
      <c r="D32" s="320">
        <v>817</v>
      </c>
      <c r="E32" s="320">
        <v>943</v>
      </c>
      <c r="F32" s="320">
        <v>1020</v>
      </c>
      <c r="G32" s="320">
        <v>936</v>
      </c>
      <c r="H32" s="320">
        <v>609</v>
      </c>
      <c r="I32" s="320">
        <v>929</v>
      </c>
      <c r="J32" s="320">
        <v>1101</v>
      </c>
      <c r="K32" s="320">
        <v>1219</v>
      </c>
      <c r="L32" s="320">
        <v>1072</v>
      </c>
      <c r="M32" s="320">
        <v>1213</v>
      </c>
      <c r="N32" s="320">
        <v>1374</v>
      </c>
      <c r="O32" s="320">
        <v>1435</v>
      </c>
      <c r="P32" s="320">
        <v>1486</v>
      </c>
      <c r="Q32" s="320">
        <v>1128</v>
      </c>
      <c r="R32" s="320">
        <v>1063</v>
      </c>
      <c r="S32" s="320">
        <v>927</v>
      </c>
      <c r="T32" s="320">
        <v>699</v>
      </c>
      <c r="U32" s="320">
        <v>399</v>
      </c>
    </row>
    <row r="33" spans="1:22" ht="20.25" customHeight="1" x14ac:dyDescent="0.15">
      <c r="A33" s="324" t="s">
        <v>358</v>
      </c>
      <c r="B33" s="325" t="s">
        <v>0</v>
      </c>
      <c r="C33" s="326">
        <v>20418</v>
      </c>
      <c r="D33" s="327">
        <v>751</v>
      </c>
      <c r="E33" s="327">
        <v>915</v>
      </c>
      <c r="F33" s="327">
        <v>958</v>
      </c>
      <c r="G33" s="327">
        <v>902</v>
      </c>
      <c r="H33" s="327">
        <v>694</v>
      </c>
      <c r="I33" s="327">
        <v>923</v>
      </c>
      <c r="J33" s="327">
        <v>1169</v>
      </c>
      <c r="K33" s="328">
        <v>1210</v>
      </c>
      <c r="L33" s="328">
        <v>1103</v>
      </c>
      <c r="M33" s="328">
        <v>1236</v>
      </c>
      <c r="N33" s="328">
        <v>1389</v>
      </c>
      <c r="O33" s="328">
        <v>1527</v>
      </c>
      <c r="P33" s="328">
        <v>1493</v>
      </c>
      <c r="Q33" s="328">
        <v>1233</v>
      </c>
      <c r="R33" s="328">
        <v>1315</v>
      </c>
      <c r="S33" s="328">
        <v>1386</v>
      </c>
      <c r="T33" s="328">
        <v>1160</v>
      </c>
      <c r="U33" s="328">
        <v>1022</v>
      </c>
    </row>
    <row r="34" spans="1:22" ht="20.25" customHeight="1" x14ac:dyDescent="0.15">
      <c r="A34" s="53"/>
      <c r="B34" s="315" t="s">
        <v>353</v>
      </c>
      <c r="C34" s="317">
        <v>36894</v>
      </c>
      <c r="D34" s="317">
        <v>1329</v>
      </c>
      <c r="E34" s="317">
        <v>1502</v>
      </c>
      <c r="F34" s="317">
        <v>1828</v>
      </c>
      <c r="G34" s="317">
        <v>1700</v>
      </c>
      <c r="H34" s="317">
        <v>1202</v>
      </c>
      <c r="I34" s="317">
        <v>1596</v>
      </c>
      <c r="J34" s="317">
        <v>1914</v>
      </c>
      <c r="K34" s="317">
        <v>2183</v>
      </c>
      <c r="L34" s="317">
        <v>2381</v>
      </c>
      <c r="M34" s="317">
        <v>2137</v>
      </c>
      <c r="N34" s="317">
        <v>2442</v>
      </c>
      <c r="O34" s="317">
        <v>2715</v>
      </c>
      <c r="P34" s="317">
        <v>2866</v>
      </c>
      <c r="Q34" s="317">
        <v>2851</v>
      </c>
      <c r="R34" s="317">
        <v>2190</v>
      </c>
      <c r="S34" s="317">
        <v>2136</v>
      </c>
      <c r="T34" s="317">
        <v>1902</v>
      </c>
      <c r="U34" s="317">
        <v>1955</v>
      </c>
      <c r="V34" s="190"/>
    </row>
    <row r="35" spans="1:22" ht="20.25" customHeight="1" x14ac:dyDescent="0.15">
      <c r="A35" s="24">
        <v>27</v>
      </c>
      <c r="B35" s="318" t="s">
        <v>1</v>
      </c>
      <c r="C35" s="319">
        <v>17535</v>
      </c>
      <c r="D35" s="320">
        <v>642</v>
      </c>
      <c r="E35" s="320">
        <v>760</v>
      </c>
      <c r="F35" s="320">
        <v>938</v>
      </c>
      <c r="G35" s="320">
        <v>887</v>
      </c>
      <c r="H35" s="320">
        <v>614</v>
      </c>
      <c r="I35" s="320">
        <v>770</v>
      </c>
      <c r="J35" s="320">
        <v>979</v>
      </c>
      <c r="K35" s="320">
        <v>1093</v>
      </c>
      <c r="L35" s="320">
        <v>1187</v>
      </c>
      <c r="M35" s="320">
        <v>1064</v>
      </c>
      <c r="N35" s="320">
        <v>1214</v>
      </c>
      <c r="O35" s="320">
        <v>1332</v>
      </c>
      <c r="P35" s="320">
        <v>1370</v>
      </c>
      <c r="Q35" s="320">
        <v>1418</v>
      </c>
      <c r="R35" s="320">
        <v>1017</v>
      </c>
      <c r="S35" s="320">
        <v>916</v>
      </c>
      <c r="T35" s="320">
        <v>712</v>
      </c>
      <c r="U35" s="320">
        <v>581</v>
      </c>
      <c r="V35" s="190"/>
    </row>
    <row r="36" spans="1:22" ht="20.25" customHeight="1" x14ac:dyDescent="0.15">
      <c r="A36" s="324" t="s">
        <v>359</v>
      </c>
      <c r="B36" s="325" t="s">
        <v>0</v>
      </c>
      <c r="C36" s="326">
        <v>19359</v>
      </c>
      <c r="D36" s="327">
        <v>687</v>
      </c>
      <c r="E36" s="327">
        <v>742</v>
      </c>
      <c r="F36" s="327">
        <v>890</v>
      </c>
      <c r="G36" s="327">
        <v>813</v>
      </c>
      <c r="H36" s="327">
        <v>588</v>
      </c>
      <c r="I36" s="327">
        <v>826</v>
      </c>
      <c r="J36" s="327">
        <v>935</v>
      </c>
      <c r="K36" s="328">
        <v>1090</v>
      </c>
      <c r="L36" s="328">
        <v>1194</v>
      </c>
      <c r="M36" s="328">
        <v>1073</v>
      </c>
      <c r="N36" s="328">
        <v>1228</v>
      </c>
      <c r="O36" s="328">
        <v>1383</v>
      </c>
      <c r="P36" s="328">
        <v>1496</v>
      </c>
      <c r="Q36" s="328">
        <v>1433</v>
      </c>
      <c r="R36" s="328">
        <v>1173</v>
      </c>
      <c r="S36" s="328">
        <v>1220</v>
      </c>
      <c r="T36" s="328">
        <v>1190</v>
      </c>
      <c r="U36" s="328">
        <v>1374</v>
      </c>
      <c r="V36" s="190"/>
    </row>
    <row r="37" spans="1:22" ht="20.25" customHeight="1" x14ac:dyDescent="0.15">
      <c r="A37" s="53"/>
      <c r="B37" s="315" t="s">
        <v>353</v>
      </c>
      <c r="C37" s="316">
        <f>SUM(D37:U37)</f>
        <v>34432</v>
      </c>
      <c r="D37" s="317">
        <f t="shared" ref="D37:U37" si="10">+D38+D39</f>
        <v>1060</v>
      </c>
      <c r="E37" s="317">
        <f t="shared" si="10"/>
        <v>1311</v>
      </c>
      <c r="F37" s="317">
        <f t="shared" si="10"/>
        <v>1497</v>
      </c>
      <c r="G37" s="317">
        <f t="shared" si="10"/>
        <v>1545</v>
      </c>
      <c r="H37" s="317">
        <f t="shared" si="10"/>
        <v>1051</v>
      </c>
      <c r="I37" s="317">
        <f t="shared" si="10"/>
        <v>1383</v>
      </c>
      <c r="J37" s="317">
        <f t="shared" si="10"/>
        <v>1663</v>
      </c>
      <c r="K37" s="317">
        <f t="shared" si="10"/>
        <v>1810</v>
      </c>
      <c r="L37" s="317">
        <f t="shared" si="10"/>
        <v>2145</v>
      </c>
      <c r="M37" s="317">
        <f t="shared" si="10"/>
        <v>2353</v>
      </c>
      <c r="N37" s="317">
        <f t="shared" si="10"/>
        <v>2135</v>
      </c>
      <c r="O37" s="317">
        <f t="shared" si="10"/>
        <v>2459</v>
      </c>
      <c r="P37" s="317">
        <f t="shared" si="10"/>
        <v>2620</v>
      </c>
      <c r="Q37" s="317">
        <f t="shared" si="10"/>
        <v>2748</v>
      </c>
      <c r="R37" s="317">
        <f t="shared" si="10"/>
        <v>2669</v>
      </c>
      <c r="S37" s="317">
        <f t="shared" si="10"/>
        <v>1954</v>
      </c>
      <c r="T37" s="317">
        <f t="shared" si="10"/>
        <v>1772</v>
      </c>
      <c r="U37" s="317">
        <f t="shared" si="10"/>
        <v>2257</v>
      </c>
    </row>
    <row r="38" spans="1:22" ht="20.25" customHeight="1" x14ac:dyDescent="0.15">
      <c r="A38" s="24" t="s">
        <v>360</v>
      </c>
      <c r="B38" s="318" t="s">
        <v>1</v>
      </c>
      <c r="C38" s="319">
        <f>SUM(D38:U38)</f>
        <v>16446</v>
      </c>
      <c r="D38" s="320">
        <v>562</v>
      </c>
      <c r="E38" s="320">
        <v>650</v>
      </c>
      <c r="F38" s="320">
        <v>746</v>
      </c>
      <c r="G38" s="320">
        <v>819</v>
      </c>
      <c r="H38" s="320">
        <v>575</v>
      </c>
      <c r="I38" s="320">
        <v>739</v>
      </c>
      <c r="J38" s="320">
        <v>807</v>
      </c>
      <c r="K38" s="320">
        <v>944</v>
      </c>
      <c r="L38" s="320">
        <v>1080</v>
      </c>
      <c r="M38" s="320">
        <v>1173</v>
      </c>
      <c r="N38" s="320">
        <v>1057</v>
      </c>
      <c r="O38" s="320">
        <v>1212</v>
      </c>
      <c r="P38" s="320">
        <v>1282</v>
      </c>
      <c r="Q38" s="320">
        <v>1286</v>
      </c>
      <c r="R38" s="320">
        <v>1283</v>
      </c>
      <c r="S38" s="320">
        <v>865</v>
      </c>
      <c r="T38" s="320">
        <v>693</v>
      </c>
      <c r="U38" s="320">
        <v>673</v>
      </c>
    </row>
    <row r="39" spans="1:22" ht="20.25" customHeight="1" x14ac:dyDescent="0.15">
      <c r="A39" s="324" t="s">
        <v>361</v>
      </c>
      <c r="B39" s="329" t="s">
        <v>0</v>
      </c>
      <c r="C39" s="326">
        <f>SUM(D39:U39)</f>
        <v>17986</v>
      </c>
      <c r="D39" s="328">
        <v>498</v>
      </c>
      <c r="E39" s="328">
        <v>661</v>
      </c>
      <c r="F39" s="328">
        <v>751</v>
      </c>
      <c r="G39" s="328">
        <v>726</v>
      </c>
      <c r="H39" s="328">
        <v>476</v>
      </c>
      <c r="I39" s="328">
        <v>644</v>
      </c>
      <c r="J39" s="328">
        <v>856</v>
      </c>
      <c r="K39" s="328">
        <v>866</v>
      </c>
      <c r="L39" s="328">
        <v>1065</v>
      </c>
      <c r="M39" s="328">
        <v>1180</v>
      </c>
      <c r="N39" s="328">
        <v>1078</v>
      </c>
      <c r="O39" s="328">
        <v>1247</v>
      </c>
      <c r="P39" s="328">
        <v>1338</v>
      </c>
      <c r="Q39" s="328">
        <v>1462</v>
      </c>
      <c r="R39" s="328">
        <v>1386</v>
      </c>
      <c r="S39" s="328">
        <v>1089</v>
      </c>
      <c r="T39" s="328">
        <v>1079</v>
      </c>
      <c r="U39" s="328">
        <v>1584</v>
      </c>
    </row>
  </sheetData>
  <sheetProtection algorithmName="SHA-512" hashValue="pBI8sZJbNpVQFIsroRG8HWj8jVtIXyg7ZGiMQHWQwUc+iH87F5RX0m2Dg/03icSIwm3VzG6C2T0dRV1Z9ZAUSA==" saltValue="e9OVMwacwTO8MT3fuZdozg==" spinCount="100000" sheet="1" objects="1" scenarios="1"/>
  <mergeCells count="1">
    <mergeCell ref="A1:U1"/>
  </mergeCells>
  <phoneticPr fontId="2"/>
  <pageMargins left="0.78740157480314965" right="0.98425196850393704" top="0.78740157480314965" bottom="0.78740157480314965" header="0.51181102362204722" footer="0.11811023622047245"/>
  <pageSetup paperSize="9" orientation="portrait" horizontalDpi="300" verticalDpi="300" r:id="rId1"/>
  <headerFooter alignWithMargins="0">
    <oddHeader>&amp;R&amp;"ＭＳ Ｐ明朝,標準"人口</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5BDAB-6037-438C-B700-30AA01FD77B8}">
  <dimension ref="A1:O31"/>
  <sheetViews>
    <sheetView zoomScaleNormal="100" zoomScaleSheetLayoutView="100" workbookViewId="0">
      <selection activeCell="L15" sqref="L15"/>
    </sheetView>
  </sheetViews>
  <sheetFormatPr defaultRowHeight="13.5" x14ac:dyDescent="0.15"/>
  <cols>
    <col min="1" max="1" width="10.625" style="1" customWidth="1"/>
    <col min="2" max="10" width="6.875" style="1" customWidth="1"/>
    <col min="11" max="11" width="6.625" style="1" customWidth="1"/>
    <col min="12" max="12" width="5.25" style="1" customWidth="1"/>
    <col min="13" max="13" width="6.625" style="1" customWidth="1"/>
    <col min="14" max="14" width="8" style="1" bestFit="1" customWidth="1"/>
    <col min="15" max="15" width="6.625" style="1" customWidth="1"/>
    <col min="16" max="16384" width="9" style="1"/>
  </cols>
  <sheetData>
    <row r="1" spans="1:15" ht="18.75" x14ac:dyDescent="0.15">
      <c r="A1" s="564" t="s">
        <v>363</v>
      </c>
      <c r="B1" s="564"/>
      <c r="C1" s="564"/>
      <c r="D1" s="564"/>
      <c r="E1" s="564"/>
      <c r="F1" s="564"/>
      <c r="G1" s="564"/>
      <c r="H1" s="564"/>
      <c r="I1" s="564"/>
      <c r="J1" s="564"/>
      <c r="K1" s="564"/>
      <c r="L1" s="564"/>
    </row>
    <row r="2" spans="1:15" ht="15" customHeight="1" x14ac:dyDescent="0.15">
      <c r="H2" s="27"/>
      <c r="L2" s="167" t="s">
        <v>364</v>
      </c>
      <c r="O2" s="330"/>
    </row>
    <row r="3" spans="1:15" ht="24" customHeight="1" x14ac:dyDescent="0.15">
      <c r="A3" s="53"/>
      <c r="B3" s="620" t="s">
        <v>353</v>
      </c>
      <c r="C3" s="621"/>
      <c r="D3" s="575" t="s">
        <v>365</v>
      </c>
      <c r="E3" s="589"/>
      <c r="F3" s="589"/>
      <c r="G3" s="589"/>
      <c r="H3" s="590"/>
      <c r="I3" s="620" t="s">
        <v>366</v>
      </c>
      <c r="J3" s="621"/>
      <c r="K3" s="620" t="s">
        <v>367</v>
      </c>
      <c r="L3" s="621"/>
      <c r="M3" s="134"/>
    </row>
    <row r="4" spans="1:15" ht="15.75" customHeight="1" x14ac:dyDescent="0.15">
      <c r="A4" s="24" t="s">
        <v>368</v>
      </c>
      <c r="B4" s="622"/>
      <c r="C4" s="623"/>
      <c r="D4" s="624" t="s">
        <v>353</v>
      </c>
      <c r="E4" s="624"/>
      <c r="F4" s="624" t="s">
        <v>369</v>
      </c>
      <c r="G4" s="624"/>
      <c r="H4" s="568" t="s">
        <v>370</v>
      </c>
      <c r="I4" s="622"/>
      <c r="J4" s="623"/>
      <c r="K4" s="622"/>
      <c r="L4" s="623"/>
      <c r="M4" s="134"/>
    </row>
    <row r="5" spans="1:15" ht="15.75" customHeight="1" x14ac:dyDescent="0.15">
      <c r="A5" s="54"/>
      <c r="B5" s="331"/>
      <c r="C5" s="332" t="s">
        <v>285</v>
      </c>
      <c r="D5" s="624"/>
      <c r="E5" s="624"/>
      <c r="F5" s="51" t="s">
        <v>1</v>
      </c>
      <c r="G5" s="23" t="s">
        <v>0</v>
      </c>
      <c r="H5" s="569"/>
      <c r="I5" s="333"/>
      <c r="J5" s="332" t="s">
        <v>285</v>
      </c>
      <c r="K5" s="331"/>
      <c r="L5" s="332" t="s">
        <v>285</v>
      </c>
      <c r="M5" s="134"/>
      <c r="N5" s="227"/>
    </row>
    <row r="6" spans="1:15" ht="21" customHeight="1" x14ac:dyDescent="0.15">
      <c r="A6" s="335" t="s">
        <v>371</v>
      </c>
      <c r="B6" s="618">
        <f>+D6+I6+K6</f>
        <v>35402</v>
      </c>
      <c r="C6" s="619"/>
      <c r="D6" s="618">
        <f>+F6+G6+H6</f>
        <v>22297</v>
      </c>
      <c r="E6" s="619"/>
      <c r="F6" s="138">
        <v>12537</v>
      </c>
      <c r="G6" s="139">
        <v>9025</v>
      </c>
      <c r="H6" s="247">
        <v>735</v>
      </c>
      <c r="I6" s="618">
        <v>13059</v>
      </c>
      <c r="J6" s="619"/>
      <c r="K6" s="618">
        <v>46</v>
      </c>
      <c r="L6" s="619"/>
      <c r="M6" s="336"/>
    </row>
    <row r="7" spans="1:15" ht="21" customHeight="1" x14ac:dyDescent="0.15">
      <c r="A7" s="337" t="s">
        <v>327</v>
      </c>
      <c r="B7" s="618">
        <f>+D7+I7+K7</f>
        <v>35328</v>
      </c>
      <c r="C7" s="619"/>
      <c r="D7" s="618">
        <f>+F7+G7+H7</f>
        <v>22016</v>
      </c>
      <c r="E7" s="619"/>
      <c r="F7" s="138">
        <v>12091</v>
      </c>
      <c r="G7" s="139">
        <v>9105</v>
      </c>
      <c r="H7" s="247">
        <v>820</v>
      </c>
      <c r="I7" s="618">
        <v>13256</v>
      </c>
      <c r="J7" s="619"/>
      <c r="K7" s="618">
        <v>56</v>
      </c>
      <c r="L7" s="619"/>
      <c r="M7" s="336"/>
    </row>
    <row r="8" spans="1:15" ht="21" customHeight="1" x14ac:dyDescent="0.15">
      <c r="A8" s="338" t="s">
        <v>373</v>
      </c>
      <c r="B8" s="616">
        <v>34586</v>
      </c>
      <c r="C8" s="617"/>
      <c r="D8" s="616">
        <v>20982</v>
      </c>
      <c r="E8" s="617"/>
      <c r="F8" s="339">
        <v>11006</v>
      </c>
      <c r="G8" s="340">
        <v>8772</v>
      </c>
      <c r="H8" s="255">
        <v>1204</v>
      </c>
      <c r="I8" s="612">
        <v>13381</v>
      </c>
      <c r="J8" s="613"/>
      <c r="K8" s="612">
        <v>223</v>
      </c>
      <c r="L8" s="613"/>
      <c r="M8" s="336"/>
    </row>
    <row r="9" spans="1:15" ht="21" customHeight="1" x14ac:dyDescent="0.15">
      <c r="A9" s="341" t="s">
        <v>374</v>
      </c>
      <c r="B9" s="612">
        <v>33352</v>
      </c>
      <c r="C9" s="613"/>
      <c r="D9" s="612">
        <v>19756</v>
      </c>
      <c r="E9" s="613"/>
      <c r="F9" s="342">
        <v>9977</v>
      </c>
      <c r="G9" s="343">
        <v>8427</v>
      </c>
      <c r="H9" s="266">
        <v>1352</v>
      </c>
      <c r="I9" s="612">
        <v>13200</v>
      </c>
      <c r="J9" s="613"/>
      <c r="K9" s="612">
        <v>396</v>
      </c>
      <c r="L9" s="613"/>
      <c r="M9" s="336"/>
    </row>
    <row r="10" spans="1:15" ht="21" customHeight="1" x14ac:dyDescent="0.15">
      <c r="A10" s="341" t="s">
        <v>375</v>
      </c>
      <c r="B10" s="612">
        <v>32170</v>
      </c>
      <c r="C10" s="613"/>
      <c r="D10" s="612">
        <v>19109</v>
      </c>
      <c r="E10" s="613"/>
      <c r="F10" s="342">
        <v>9956</v>
      </c>
      <c r="G10" s="343">
        <v>8477</v>
      </c>
      <c r="H10" s="266">
        <v>676</v>
      </c>
      <c r="I10" s="612">
        <v>12291</v>
      </c>
      <c r="J10" s="613"/>
      <c r="K10" s="612">
        <v>770</v>
      </c>
      <c r="L10" s="613"/>
      <c r="M10" s="336"/>
    </row>
    <row r="11" spans="1:15" ht="21" customHeight="1" x14ac:dyDescent="0.15">
      <c r="A11" s="344" t="s">
        <v>360</v>
      </c>
      <c r="B11" s="614">
        <v>30314</v>
      </c>
      <c r="C11" s="615"/>
      <c r="D11" s="614">
        <v>18977</v>
      </c>
      <c r="E11" s="615"/>
      <c r="F11" s="345">
        <v>9203</v>
      </c>
      <c r="G11" s="346">
        <v>8071</v>
      </c>
      <c r="H11" s="347">
        <v>774</v>
      </c>
      <c r="I11" s="614">
        <v>11337</v>
      </c>
      <c r="J11" s="615"/>
      <c r="K11" s="614">
        <v>1374</v>
      </c>
      <c r="L11" s="615"/>
      <c r="M11" s="336"/>
    </row>
    <row r="31" ht="7.5" customHeight="1" x14ac:dyDescent="0.15"/>
  </sheetData>
  <sheetProtection algorithmName="SHA-512" hashValue="0aXD8PEL54aZrkQKKSsJE4xleNsZ6+Zjnk4vhgSsNpIKdwrQwkr8bX+yqLkXQNK9p9RvoyUcC6G2pPvngUe2aw==" saltValue="prPtsjeqxA+zd4MHi+v3hA==" spinCount="100000" sheet="1" objects="1" scenarios="1"/>
  <mergeCells count="32">
    <mergeCell ref="A1:L1"/>
    <mergeCell ref="B3:C4"/>
    <mergeCell ref="D3:H3"/>
    <mergeCell ref="I3:J4"/>
    <mergeCell ref="K3:L4"/>
    <mergeCell ref="D4:E5"/>
    <mergeCell ref="F4:G4"/>
    <mergeCell ref="H4:H5"/>
    <mergeCell ref="B6:C6"/>
    <mergeCell ref="D6:E6"/>
    <mergeCell ref="I6:J6"/>
    <mergeCell ref="K6:L6"/>
    <mergeCell ref="B7:C7"/>
    <mergeCell ref="D7:E7"/>
    <mergeCell ref="I7:J7"/>
    <mergeCell ref="K7:L7"/>
    <mergeCell ref="B8:C8"/>
    <mergeCell ref="D8:E8"/>
    <mergeCell ref="I8:J8"/>
    <mergeCell ref="K8:L8"/>
    <mergeCell ref="B9:C9"/>
    <mergeCell ref="D9:E9"/>
    <mergeCell ref="I9:J9"/>
    <mergeCell ref="K9:L9"/>
    <mergeCell ref="B10:C10"/>
    <mergeCell ref="D10:E10"/>
    <mergeCell ref="I10:J10"/>
    <mergeCell ref="K10:L10"/>
    <mergeCell ref="B11:C11"/>
    <mergeCell ref="D11:E11"/>
    <mergeCell ref="I11:J11"/>
    <mergeCell ref="K11:L11"/>
  </mergeCells>
  <phoneticPr fontId="2"/>
  <pageMargins left="0.78740157480314965" right="0.98425196850393704" top="0.78740157480314965" bottom="0.78740157480314965" header="0.51181102362204722" footer="0.11811023622047245"/>
  <pageSetup paperSize="9" scale="99" orientation="portrait" horizontalDpi="300" verticalDpi="300" r:id="rId1"/>
  <headerFooter alignWithMargins="0">
    <oddHeader>&amp;R&amp;"ＭＳ Ｐ明朝,標準"人口</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2-1住民基本台帳</vt:lpstr>
      <vt:lpstr>2-2年齢別男女別人口</vt:lpstr>
      <vt:lpstr>2-3行政区別人口及び世帯数</vt:lpstr>
      <vt:lpstr>2-4人口動態 </vt:lpstr>
      <vt:lpstr>2-5社会移動</vt:lpstr>
      <vt:lpstr>2-6人口と世帯数</vt:lpstr>
      <vt:lpstr>2-7国勢調査人口世帯数</vt:lpstr>
      <vt:lpstr>2-8国調年齢別人口</vt:lpstr>
      <vt:lpstr>2-9労働力状態</vt:lpstr>
      <vt:lpstr>2-10年齢3区分別</vt:lpstr>
      <vt:lpstr>2-11世帯人員別世帯数</vt:lpstr>
      <vt:lpstr>2-12産業別就業者</vt:lpstr>
      <vt:lpstr>2-13従業上の地位</vt:lpstr>
      <vt:lpstr>2-14住宅所有関係別世帯数</vt:lpstr>
      <vt:lpstr>2-15就業地・通学地別就業者・通学者数</vt:lpstr>
      <vt:lpstr>'2-10年齢3区分別'!Print_Area</vt:lpstr>
      <vt:lpstr>'2-11世帯人員別世帯数'!Print_Area</vt:lpstr>
      <vt:lpstr>'2-12産業別就業者'!Print_Area</vt:lpstr>
      <vt:lpstr>'2-13従業上の地位'!Print_Area</vt:lpstr>
      <vt:lpstr>'2-14住宅所有関係別世帯数'!Print_Area</vt:lpstr>
      <vt:lpstr>'2-15就業地・通学地別就業者・通学者数'!Print_Area</vt:lpstr>
      <vt:lpstr>'2-1住民基本台帳'!Print_Area</vt:lpstr>
      <vt:lpstr>'2-2年齢別男女別人口'!Print_Area</vt:lpstr>
      <vt:lpstr>'2-3行政区別人口及び世帯数'!Print_Area</vt:lpstr>
      <vt:lpstr>'2-4人口動態 '!Print_Area</vt:lpstr>
      <vt:lpstr>'2-5社会移動'!Print_Area</vt:lpstr>
      <vt:lpstr>'2-6人口と世帯数'!Print_Area</vt:lpstr>
      <vt:lpstr>'2-7国勢調査人口世帯数'!Print_Area</vt:lpstr>
      <vt:lpstr>'2-9労働力状態'!Print_Area</vt:lpstr>
    </vt:vector>
  </TitlesOfParts>
  <Company>新庄市役所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U0034</dc:creator>
  <cp:lastModifiedBy>新庄市 山形県</cp:lastModifiedBy>
  <cp:lastPrinted>2025-02-13T00:05:59Z</cp:lastPrinted>
  <dcterms:created xsi:type="dcterms:W3CDTF">1999-03-11T01:51:14Z</dcterms:created>
  <dcterms:modified xsi:type="dcterms:W3CDTF">2026-03-05T05:05:39Z</dcterms:modified>
</cp:coreProperties>
</file>