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192.168.200.1\a総合政策課\06.システム統計室\07 市独自統計資料関連\統計でみる新庄市\R7　統計でみる新庄市\ホームページ掲載用\"/>
    </mc:Choice>
  </mc:AlternateContent>
  <xr:revisionPtr revIDLastSave="0" documentId="13_ncr:1_{F81B2721-9120-4C8C-A4EA-4988449D70EE}" xr6:coauthVersionLast="47" xr6:coauthVersionMax="47" xr10:uidLastSave="{00000000-0000-0000-0000-000000000000}"/>
  <workbookProtection workbookAlgorithmName="SHA-512" workbookHashValue="ON6nkm60gxDGZF4VXQAfJwmKdXoenhI0aHseh+zmyAX0hx5KDlDHKfeoE7S5tq2zbYCryjvNGVhMb8BwI5cGGQ==" workbookSaltValue="+LGFrFqtF8n0MjlpXD6Kqg==" workbookSpinCount="100000" lockStructure="1"/>
  <bookViews>
    <workbookView xWindow="2730" yWindow="660" windowWidth="14235" windowHeight="13875" firstSheet="1" activeTab="1" xr2:uid="{00000000-000D-0000-FFFF-FFFF00000000}"/>
  </bookViews>
  <sheets>
    <sheet name="4-1産業大分類別事業所数・従業者数（全事業所）" sheetId="1" r:id="rId1"/>
    <sheet name="4-2従業者規模別事業所数・従業者数（民営）" sheetId="2" r:id="rId2"/>
  </sheets>
  <definedNames>
    <definedName name="_xlnm.Print_Area" localSheetId="0">'4-1産業大分類別事業所数・従業者数（全事業所）'!$A$1:$N$44</definedName>
    <definedName name="_xlnm.Print_Area" localSheetId="1">'4-2従業者規模別事業所数・従業者数（民営）'!$A$1:$H$28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2" l="1"/>
  <c r="F27" i="2"/>
  <c r="G26" i="2"/>
  <c r="F26" i="2"/>
  <c r="C19" i="2"/>
  <c r="C18" i="2"/>
  <c r="C9" i="2"/>
  <c r="C8" i="2"/>
  <c r="C7" i="2"/>
  <c r="C6" i="2"/>
  <c r="C5" i="2"/>
  <c r="C4" i="2"/>
  <c r="M27" i="1"/>
  <c r="M26" i="1"/>
  <c r="K27" i="1"/>
  <c r="K26" i="1"/>
  <c r="H27" i="1"/>
  <c r="H26" i="1"/>
  <c r="M25" i="1"/>
  <c r="M24" i="1"/>
  <c r="H25" i="1"/>
  <c r="H24" i="1"/>
  <c r="K25" i="1"/>
  <c r="K24" i="1"/>
  <c r="C19" i="1" l="1"/>
  <c r="C4" i="1"/>
  <c r="C5" i="1"/>
  <c r="C6" i="1"/>
  <c r="C7" i="1"/>
  <c r="C8" i="1"/>
  <c r="C9" i="1"/>
  <c r="C10" i="1"/>
  <c r="C11" i="1"/>
</calcChain>
</file>

<file path=xl/sharedStrings.xml><?xml version="1.0" encoding="utf-8"?>
<sst xmlns="http://schemas.openxmlformats.org/spreadsheetml/2006/main" count="126" uniqueCount="44">
  <si>
    <t>事業所数</t>
    <rPh sb="0" eb="3">
      <t>ジギョウショ</t>
    </rPh>
    <rPh sb="3" eb="4">
      <t>カズ</t>
    </rPh>
    <phoneticPr fontId="2"/>
  </si>
  <si>
    <t>-</t>
    <phoneticPr fontId="2"/>
  </si>
  <si>
    <t>年次</t>
    <rPh sb="0" eb="2">
      <t>ネンジ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</si>
  <si>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</si>
  <si>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</si>
  <si>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鉱業</t>
    <rPh sb="0" eb="2">
      <t>コウギョウ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</si>
  <si>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</si>
  <si>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</si>
  <si>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公　務</t>
    <rPh sb="0" eb="3">
      <t>コウム</t>
    </rPh>
    <phoneticPr fontId="2"/>
  </si>
  <si>
    <t>従業者数</t>
    <rPh sb="0" eb="3">
      <t>ジュウギョウシャ</t>
    </rPh>
    <rPh sb="3" eb="4">
      <t>カズ</t>
    </rPh>
    <phoneticPr fontId="2"/>
  </si>
  <si>
    <t>13</t>
    <phoneticPr fontId="2"/>
  </si>
  <si>
    <t>-</t>
    <phoneticPr fontId="2"/>
  </si>
  <si>
    <t>(16)</t>
    <phoneticPr fontId="2"/>
  </si>
  <si>
    <t>　　(11)</t>
    <phoneticPr fontId="2"/>
  </si>
  <si>
    <t>18</t>
    <phoneticPr fontId="2"/>
  </si>
  <si>
    <t>(24)</t>
    <phoneticPr fontId="2"/>
  </si>
  <si>
    <t>-</t>
    <phoneticPr fontId="2"/>
  </si>
  <si>
    <t>平3</t>
    <rPh sb="0" eb="1">
      <t>ヘイ</t>
    </rPh>
    <phoneticPr fontId="2"/>
  </si>
  <si>
    <t>卸売・
小売・
宿泊・
飲食業</t>
    <rPh sb="0" eb="2">
      <t>オロシウ</t>
    </rPh>
    <rPh sb="4" eb="6">
      <t>コウリ</t>
    </rPh>
    <rPh sb="8" eb="10">
      <t>シュクハク</t>
    </rPh>
    <rPh sb="12" eb="14">
      <t>インショク</t>
    </rPh>
    <rPh sb="14" eb="15">
      <t>ギョウ</t>
    </rPh>
    <phoneticPr fontId="2"/>
  </si>
  <si>
    <t>電気・
ｶﾞｽ・
熱供給・
水道業</t>
    <rPh sb="0" eb="2">
      <t>デンキ</t>
    </rPh>
    <rPh sb="9" eb="10">
      <t>ネツ</t>
    </rPh>
    <rPh sb="10" eb="12">
      <t>キョウキュウ</t>
    </rPh>
    <rPh sb="14" eb="17">
      <t>スイドウギョウ</t>
    </rPh>
    <phoneticPr fontId="2"/>
  </si>
  <si>
    <t>資料：事業所・企業統計（平成21年より経済センサスへ統合）</t>
    <rPh sb="0" eb="2">
      <t>シリョウ</t>
    </rPh>
    <rPh sb="3" eb="6">
      <t>ジギョウショ</t>
    </rPh>
    <rPh sb="7" eb="9">
      <t>キギョウ</t>
    </rPh>
    <rPh sb="9" eb="11">
      <t>トウケイ</t>
    </rPh>
    <phoneticPr fontId="2"/>
  </si>
  <si>
    <t>26</t>
    <phoneticPr fontId="2"/>
  </si>
  <si>
    <t>運輸・
通信業</t>
    <rPh sb="0" eb="2">
      <t>ウンユ</t>
    </rPh>
    <rPh sb="4" eb="7">
      <t>ツウシンギョウ</t>
    </rPh>
    <phoneticPr fontId="2"/>
  </si>
  <si>
    <t>金融
保険業</t>
    <rPh sb="0" eb="2">
      <t>キンユウ</t>
    </rPh>
    <rPh sb="3" eb="6">
      <t>ホケンギョウ</t>
    </rPh>
    <phoneticPr fontId="2"/>
  </si>
  <si>
    <t>農林
水産業</t>
    <rPh sb="0" eb="2">
      <t>ノウリン</t>
    </rPh>
    <rPh sb="3" eb="5">
      <t>スイサン</t>
    </rPh>
    <rPh sb="5" eb="6">
      <t>ギョウ</t>
    </rPh>
    <phoneticPr fontId="2"/>
  </si>
  <si>
    <t>不動
産業</t>
    <rPh sb="0" eb="2">
      <t>フドウ</t>
    </rPh>
    <rPh sb="3" eb="5">
      <t>サンギョウ</t>
    </rPh>
    <phoneticPr fontId="2"/>
  </si>
  <si>
    <t>教育・
医療・
サービス業</t>
    <rPh sb="0" eb="2">
      <t>キョウイク</t>
    </rPh>
    <rPh sb="4" eb="6">
      <t>イリョウ</t>
    </rPh>
    <rPh sb="12" eb="13">
      <t>ギョウ</t>
    </rPh>
    <phoneticPr fontId="2"/>
  </si>
  <si>
    <t>(28)</t>
    <phoneticPr fontId="2"/>
  </si>
  <si>
    <t>※11年・16年・24年・28年は民営事業所分のみの数値</t>
    <rPh sb="3" eb="4">
      <t>ネン</t>
    </rPh>
    <rPh sb="7" eb="8">
      <t>ネン</t>
    </rPh>
    <rPh sb="11" eb="12">
      <t>ネン</t>
    </rPh>
    <rPh sb="15" eb="16">
      <t>ネン</t>
    </rPh>
    <rPh sb="17" eb="19">
      <t>ミンエイ</t>
    </rPh>
    <rPh sb="19" eb="22">
      <t>ジギョウショ</t>
    </rPh>
    <rPh sb="22" eb="23">
      <t>ブン</t>
    </rPh>
    <rPh sb="26" eb="28">
      <t>スウチ</t>
    </rPh>
    <phoneticPr fontId="2"/>
  </si>
  <si>
    <t>-</t>
  </si>
  <si>
    <t>令3</t>
    <rPh sb="0" eb="1">
      <t>レイ</t>
    </rPh>
    <phoneticPr fontId="2"/>
  </si>
  <si>
    <t>4-1 産業（大分類）別事業所数・従業者数</t>
    <rPh sb="4" eb="6">
      <t>サンギョウ</t>
    </rPh>
    <rPh sb="7" eb="8">
      <t>ダイ</t>
    </rPh>
    <rPh sb="8" eb="10">
      <t>ブンルイ</t>
    </rPh>
    <rPh sb="11" eb="12">
      <t>ベツ</t>
    </rPh>
    <rPh sb="12" eb="15">
      <t>ジギョウショ</t>
    </rPh>
    <rPh sb="15" eb="16">
      <t>カズ</t>
    </rPh>
    <rPh sb="17" eb="20">
      <t>ジュウギョウシャ</t>
    </rPh>
    <rPh sb="20" eb="21">
      <t>カズ</t>
    </rPh>
    <phoneticPr fontId="2"/>
  </si>
  <si>
    <t>昭61</t>
    <rPh sb="0" eb="1">
      <t>ショウ</t>
    </rPh>
    <phoneticPr fontId="2"/>
  </si>
  <si>
    <t>4-2 従業者規模別事業所数・従業者数（民営事業所分）</t>
    <rPh sb="4" eb="7">
      <t>ジュウギョウシャ</t>
    </rPh>
    <rPh sb="7" eb="9">
      <t>キボ</t>
    </rPh>
    <rPh sb="9" eb="10">
      <t>ベツ</t>
    </rPh>
    <rPh sb="10" eb="13">
      <t>ジギョウショ</t>
    </rPh>
    <rPh sb="13" eb="14">
      <t>カズ</t>
    </rPh>
    <rPh sb="15" eb="18">
      <t>ジュウギョウシャ</t>
    </rPh>
    <rPh sb="18" eb="19">
      <t>カズ</t>
    </rPh>
    <rPh sb="20" eb="22">
      <t>ミンエイ</t>
    </rPh>
    <rPh sb="22" eb="25">
      <t>ジギョウショ</t>
    </rPh>
    <rPh sb="25" eb="26">
      <t>ブン</t>
    </rPh>
    <phoneticPr fontId="2"/>
  </si>
  <si>
    <t>資料：事業所・企業統計調査（平成21年より経済センサスへ統合）</t>
    <rPh sb="0" eb="2">
      <t>シリョウ</t>
    </rPh>
    <rPh sb="3" eb="6">
      <t>ジギョウショ</t>
    </rPh>
    <rPh sb="7" eb="9">
      <t>キギョウ</t>
    </rPh>
    <rPh sb="9" eb="11">
      <t>トウケイ</t>
    </rPh>
    <rPh sb="11" eb="13">
      <t>チョウサ</t>
    </rPh>
    <phoneticPr fontId="2"/>
  </si>
  <si>
    <t>年 次</t>
    <rPh sb="0" eb="1">
      <t>トシ</t>
    </rPh>
    <rPh sb="2" eb="3">
      <t>ツギ</t>
    </rPh>
    <phoneticPr fontId="2"/>
  </si>
  <si>
    <t>区 分</t>
    <rPh sb="0" eb="1">
      <t>ク</t>
    </rPh>
    <rPh sb="2" eb="3">
      <t>ブン</t>
    </rPh>
    <phoneticPr fontId="2"/>
  </si>
  <si>
    <t>総 数</t>
    <rPh sb="0" eb="1">
      <t>フサ</t>
    </rPh>
    <rPh sb="2" eb="3">
      <t>カズ</t>
    </rPh>
    <phoneticPr fontId="2"/>
  </si>
  <si>
    <t>1人～4人</t>
    <rPh sb="1" eb="2">
      <t>ニン</t>
    </rPh>
    <rPh sb="4" eb="5">
      <t>ニン</t>
    </rPh>
    <phoneticPr fontId="2"/>
  </si>
  <si>
    <t>5人～9人</t>
    <rPh sb="1" eb="2">
      <t>ニン</t>
    </rPh>
    <rPh sb="4" eb="5">
      <t>ニン</t>
    </rPh>
    <phoneticPr fontId="2"/>
  </si>
  <si>
    <t>10人～29人</t>
    <rPh sb="2" eb="3">
      <t>ニン</t>
    </rPh>
    <rPh sb="6" eb="7">
      <t>ニン</t>
    </rPh>
    <phoneticPr fontId="2"/>
  </si>
  <si>
    <t>30人以上</t>
    <rPh sb="2" eb="3">
      <t>ニン</t>
    </rPh>
    <rPh sb="3" eb="5">
      <t>イジョウ</t>
    </rPh>
    <phoneticPr fontId="2"/>
  </si>
  <si>
    <t>出向・派遣
従業者のみ
事業所</t>
    <rPh sb="0" eb="2">
      <t>シュッコウ</t>
    </rPh>
    <rPh sb="3" eb="5">
      <t>ハケン</t>
    </rPh>
    <rPh sb="6" eb="9">
      <t>ジュウギョウシャ</t>
    </rPh>
    <rPh sb="12" eb="15">
      <t>ジギョウショ</t>
    </rPh>
    <phoneticPr fontId="2"/>
  </si>
  <si>
    <t>※国・公共企業体・地方公共団体は含まない</t>
    <rPh sb="1" eb="2">
      <t>クニ</t>
    </rPh>
    <rPh sb="3" eb="5">
      <t>コウキョウ</t>
    </rPh>
    <rPh sb="5" eb="7">
      <t>キギョウ</t>
    </rPh>
    <rPh sb="7" eb="8">
      <t>タイ</t>
    </rPh>
    <rPh sb="9" eb="11">
      <t>チホウ</t>
    </rPh>
    <rPh sb="11" eb="13">
      <t>コウキョウ</t>
    </rPh>
    <rPh sb="13" eb="15">
      <t>ダンタイ</t>
    </rPh>
    <rPh sb="16" eb="17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</si>
</sst>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,###,##0;&quot; -&quot;###,##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明朝"/>
      <family val="1"/>
      <charset val="128"/>
    </font>
    <font>
      <b/>
      <sz val="16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8" fontId="0" fillId="0" borderId="0" xfId="0" applyNumberFormat="1" applyAlignment="1">
      <alignment vertical="center"/>
    </xf>
    <xf numFmtId="9" fontId="0" fillId="0" borderId="0" xfId="0" applyNumberFormat="1" applyAlignment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9" fontId="0" fillId="0" borderId="0" xfId="2" applyNumberFormat="1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5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38" fontId="11" fillId="0" borderId="5" xfId="1" applyFont="1" applyBorder="1" applyAlignment="1">
      <alignment horizontal="right" vertical="center"/>
    </xf>
    <xf numFmtId="38" fontId="11" fillId="0" borderId="5" xfId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8" fontId="4" fillId="0" borderId="4" xfId="1" applyFont="1" applyBorder="1" applyAlignment="1">
      <alignment horizontal="right" vertical="center"/>
    </xf>
    <xf numFmtId="38" fontId="4" fillId="0" borderId="4" xfId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8" fontId="11" fillId="0" borderId="2" xfId="1" applyFont="1" applyBorder="1" applyAlignment="1">
      <alignment horizontal="right" vertical="center"/>
    </xf>
    <xf numFmtId="38" fontId="11" fillId="0" borderId="2" xfId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77" fontId="0" fillId="0" borderId="0" xfId="0" quotePrefix="1" applyNumberFormat="1" applyAlignment="1">
      <alignment horizontal="right"/>
    </xf>
    <xf numFmtId="177" fontId="0" fillId="0" borderId="0" xfId="0" applyNumberFormat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8" fontId="11" fillId="0" borderId="9" xfId="1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38" fontId="11" fillId="0" borderId="11" xfId="1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9" fillId="0" borderId="0" xfId="0" applyFont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5</xdr:row>
      <xdr:rowOff>323850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F41358-7744-442D-A4E9-0EA6666B06C6}"/>
            </a:ext>
          </a:extLst>
        </xdr:cNvPr>
        <xdr:cNvSpPr txBox="1"/>
      </xdr:nvSpPr>
      <xdr:spPr>
        <a:xfrm>
          <a:off x="8039100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zoomScaleNormal="100" workbookViewId="0">
      <selection activeCell="A6" sqref="A6:A7"/>
    </sheetView>
  </sheetViews>
  <sheetFormatPr defaultRowHeight="13.5" x14ac:dyDescent="0.15"/>
  <cols>
    <col min="1" max="1" width="7.5" style="1" customWidth="1"/>
    <col min="2" max="3" width="7.625" style="1" customWidth="1"/>
    <col min="4" max="5" width="5.125" style="1" customWidth="1"/>
    <col min="6" max="8" width="6.125" style="1" customWidth="1"/>
    <col min="9" max="10" width="5.125" style="1" customWidth="1"/>
    <col min="11" max="13" width="6.125" style="1" customWidth="1"/>
    <col min="14" max="14" width="5.125" style="1" customWidth="1"/>
    <col min="15" max="15" width="1.25" style="1" customWidth="1"/>
    <col min="16" max="16384" width="9" style="1"/>
  </cols>
  <sheetData>
    <row r="1" spans="1:17" ht="17.25" customHeight="1" x14ac:dyDescent="0.15">
      <c r="A1" s="48" t="s">
        <v>31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7" ht="17.25" customHeight="1" x14ac:dyDescent="0.15">
      <c r="L2" s="2"/>
      <c r="M2" s="2"/>
      <c r="N2" s="3" t="s">
        <v>20</v>
      </c>
    </row>
    <row r="3" spans="1:17" ht="42" customHeight="1" x14ac:dyDescent="0.15">
      <c r="A3" s="9" t="s">
        <v>2</v>
      </c>
      <c r="B3" s="9" t="s">
        <v>3</v>
      </c>
      <c r="C3" s="9" t="s">
        <v>4</v>
      </c>
      <c r="D3" s="9" t="s">
        <v>24</v>
      </c>
      <c r="E3" s="9" t="s">
        <v>5</v>
      </c>
      <c r="F3" s="9" t="s">
        <v>6</v>
      </c>
      <c r="G3" s="9" t="s">
        <v>7</v>
      </c>
      <c r="H3" s="9" t="s">
        <v>18</v>
      </c>
      <c r="I3" s="9" t="s">
        <v>23</v>
      </c>
      <c r="J3" s="9" t="s">
        <v>25</v>
      </c>
      <c r="K3" s="9" t="s">
        <v>22</v>
      </c>
      <c r="L3" s="9" t="s">
        <v>19</v>
      </c>
      <c r="M3" s="9" t="s">
        <v>26</v>
      </c>
      <c r="N3" s="9" t="s">
        <v>8</v>
      </c>
    </row>
    <row r="4" spans="1:17" ht="21" customHeight="1" x14ac:dyDescent="0.15">
      <c r="A4" s="51" t="s">
        <v>32</v>
      </c>
      <c r="B4" s="10" t="s">
        <v>0</v>
      </c>
      <c r="C4" s="4">
        <f t="shared" ref="C4:C11" si="0">+SUM(D4:N4)</f>
        <v>2953</v>
      </c>
      <c r="D4" s="4">
        <v>13</v>
      </c>
      <c r="E4" s="4">
        <v>5</v>
      </c>
      <c r="F4" s="4">
        <v>299</v>
      </c>
      <c r="G4" s="4">
        <v>217</v>
      </c>
      <c r="H4" s="4">
        <v>1389</v>
      </c>
      <c r="I4" s="4">
        <v>64</v>
      </c>
      <c r="J4" s="4">
        <v>54</v>
      </c>
      <c r="K4" s="4">
        <v>51</v>
      </c>
      <c r="L4" s="4">
        <v>6</v>
      </c>
      <c r="M4" s="4">
        <v>830</v>
      </c>
      <c r="N4" s="4">
        <v>25</v>
      </c>
    </row>
    <row r="5" spans="1:17" ht="21" customHeight="1" x14ac:dyDescent="0.15">
      <c r="A5" s="51"/>
      <c r="B5" s="11" t="s">
        <v>9</v>
      </c>
      <c r="C5" s="5">
        <f t="shared" si="0"/>
        <v>21922</v>
      </c>
      <c r="D5" s="5">
        <v>143</v>
      </c>
      <c r="E5" s="5">
        <v>95</v>
      </c>
      <c r="F5" s="5">
        <v>2593</v>
      </c>
      <c r="G5" s="5">
        <v>5235</v>
      </c>
      <c r="H5" s="5">
        <v>5778</v>
      </c>
      <c r="I5" s="5">
        <v>733</v>
      </c>
      <c r="J5" s="5">
        <v>72</v>
      </c>
      <c r="K5" s="5">
        <v>1372</v>
      </c>
      <c r="L5" s="5">
        <v>115</v>
      </c>
      <c r="M5" s="5">
        <v>5102</v>
      </c>
      <c r="N5" s="5">
        <v>684</v>
      </c>
    </row>
    <row r="6" spans="1:17" ht="21" customHeight="1" x14ac:dyDescent="0.15">
      <c r="A6" s="51" t="s">
        <v>17</v>
      </c>
      <c r="B6" s="10" t="s">
        <v>0</v>
      </c>
      <c r="C6" s="4">
        <f t="shared" si="0"/>
        <v>3225</v>
      </c>
      <c r="D6" s="4">
        <v>17</v>
      </c>
      <c r="E6" s="4">
        <v>8</v>
      </c>
      <c r="F6" s="4">
        <v>316</v>
      </c>
      <c r="G6" s="4">
        <v>292</v>
      </c>
      <c r="H6" s="4">
        <v>1337</v>
      </c>
      <c r="I6" s="4">
        <v>80</v>
      </c>
      <c r="J6" s="4">
        <v>133</v>
      </c>
      <c r="K6" s="4">
        <v>64</v>
      </c>
      <c r="L6" s="4">
        <v>6</v>
      </c>
      <c r="M6" s="4">
        <v>946</v>
      </c>
      <c r="N6" s="4">
        <v>26</v>
      </c>
    </row>
    <row r="7" spans="1:17" ht="21" customHeight="1" x14ac:dyDescent="0.15">
      <c r="A7" s="51"/>
      <c r="B7" s="11" t="s">
        <v>9</v>
      </c>
      <c r="C7" s="5">
        <f t="shared" si="0"/>
        <v>24161</v>
      </c>
      <c r="D7" s="5">
        <v>145</v>
      </c>
      <c r="E7" s="5">
        <v>64</v>
      </c>
      <c r="F7" s="5">
        <v>2910</v>
      </c>
      <c r="G7" s="5">
        <v>6618</v>
      </c>
      <c r="H7" s="5">
        <v>5791</v>
      </c>
      <c r="I7" s="5">
        <v>771</v>
      </c>
      <c r="J7" s="5">
        <v>176</v>
      </c>
      <c r="K7" s="5">
        <v>1240</v>
      </c>
      <c r="L7" s="5">
        <v>119</v>
      </c>
      <c r="M7" s="5">
        <v>5664</v>
      </c>
      <c r="N7" s="5">
        <v>663</v>
      </c>
    </row>
    <row r="8" spans="1:17" ht="21" customHeight="1" x14ac:dyDescent="0.15">
      <c r="A8" s="51">
        <v>8</v>
      </c>
      <c r="B8" s="10" t="s">
        <v>0</v>
      </c>
      <c r="C8" s="4">
        <f t="shared" si="0"/>
        <v>3151</v>
      </c>
      <c r="D8" s="4">
        <v>14</v>
      </c>
      <c r="E8" s="4">
        <v>3</v>
      </c>
      <c r="F8" s="4">
        <v>345</v>
      </c>
      <c r="G8" s="4">
        <v>257</v>
      </c>
      <c r="H8" s="4">
        <v>1304</v>
      </c>
      <c r="I8" s="4">
        <v>77</v>
      </c>
      <c r="J8" s="4">
        <v>138</v>
      </c>
      <c r="K8" s="4">
        <v>69</v>
      </c>
      <c r="L8" s="4">
        <v>7</v>
      </c>
      <c r="M8" s="4">
        <v>914</v>
      </c>
      <c r="N8" s="4">
        <v>23</v>
      </c>
    </row>
    <row r="9" spans="1:17" ht="21" customHeight="1" x14ac:dyDescent="0.15">
      <c r="A9" s="51"/>
      <c r="B9" s="11" t="s">
        <v>9</v>
      </c>
      <c r="C9" s="5">
        <f t="shared" si="0"/>
        <v>24721</v>
      </c>
      <c r="D9" s="5">
        <v>183</v>
      </c>
      <c r="E9" s="5">
        <v>30</v>
      </c>
      <c r="F9" s="5">
        <v>3258</v>
      </c>
      <c r="G9" s="5">
        <v>5680</v>
      </c>
      <c r="H9" s="5">
        <v>6645</v>
      </c>
      <c r="I9" s="5">
        <v>781</v>
      </c>
      <c r="J9" s="5">
        <v>194</v>
      </c>
      <c r="K9" s="5">
        <v>1117</v>
      </c>
      <c r="L9" s="5">
        <v>161</v>
      </c>
      <c r="M9" s="5">
        <v>5985</v>
      </c>
      <c r="N9" s="5">
        <v>687</v>
      </c>
    </row>
    <row r="10" spans="1:17" ht="21" customHeight="1" x14ac:dyDescent="0.15">
      <c r="A10" s="49" t="s">
        <v>13</v>
      </c>
      <c r="B10" s="10" t="s">
        <v>0</v>
      </c>
      <c r="C10" s="4">
        <f t="shared" si="0"/>
        <v>2919</v>
      </c>
      <c r="D10" s="4">
        <v>9</v>
      </c>
      <c r="E10" s="4">
        <v>2</v>
      </c>
      <c r="F10" s="4">
        <v>325</v>
      </c>
      <c r="G10" s="4">
        <v>229</v>
      </c>
      <c r="H10" s="4">
        <v>1247</v>
      </c>
      <c r="I10" s="4">
        <v>77</v>
      </c>
      <c r="J10" s="4">
        <v>129</v>
      </c>
      <c r="K10" s="4">
        <v>59</v>
      </c>
      <c r="L10" s="4">
        <v>3</v>
      </c>
      <c r="M10" s="4">
        <v>839</v>
      </c>
      <c r="N10" s="14" t="s">
        <v>1</v>
      </c>
    </row>
    <row r="11" spans="1:17" ht="21" customHeight="1" x14ac:dyDescent="0.15">
      <c r="A11" s="50"/>
      <c r="B11" s="11" t="s">
        <v>9</v>
      </c>
      <c r="C11" s="5">
        <f t="shared" si="0"/>
        <v>20119</v>
      </c>
      <c r="D11" s="5">
        <v>70</v>
      </c>
      <c r="E11" s="5">
        <v>29</v>
      </c>
      <c r="F11" s="5">
        <v>3138</v>
      </c>
      <c r="G11" s="5">
        <v>5076</v>
      </c>
      <c r="H11" s="5">
        <v>5751</v>
      </c>
      <c r="I11" s="5">
        <v>734</v>
      </c>
      <c r="J11" s="5">
        <v>202</v>
      </c>
      <c r="K11" s="5">
        <v>975</v>
      </c>
      <c r="L11" s="5">
        <v>111</v>
      </c>
      <c r="M11" s="5">
        <v>4033</v>
      </c>
      <c r="N11" s="15" t="s">
        <v>1</v>
      </c>
    </row>
    <row r="12" spans="1:17" ht="21" customHeight="1" x14ac:dyDescent="0.15">
      <c r="A12" s="52" t="s">
        <v>10</v>
      </c>
      <c r="B12" s="10" t="s">
        <v>0</v>
      </c>
      <c r="C12" s="4">
        <v>2933</v>
      </c>
      <c r="D12" s="4">
        <v>12</v>
      </c>
      <c r="E12" s="4">
        <v>3</v>
      </c>
      <c r="F12" s="4">
        <v>301</v>
      </c>
      <c r="G12" s="4">
        <v>214</v>
      </c>
      <c r="H12" s="4">
        <v>1252</v>
      </c>
      <c r="I12" s="4">
        <v>69</v>
      </c>
      <c r="J12" s="4">
        <v>119</v>
      </c>
      <c r="K12" s="4">
        <v>68</v>
      </c>
      <c r="L12" s="4">
        <v>9</v>
      </c>
      <c r="M12" s="4">
        <v>863</v>
      </c>
      <c r="N12" s="4">
        <v>23</v>
      </c>
      <c r="Q12" s="17"/>
    </row>
    <row r="13" spans="1:17" ht="21" customHeight="1" x14ac:dyDescent="0.15">
      <c r="A13" s="52"/>
      <c r="B13" s="11" t="s">
        <v>9</v>
      </c>
      <c r="C13" s="5">
        <v>23200</v>
      </c>
      <c r="D13" s="5">
        <v>118</v>
      </c>
      <c r="E13" s="5">
        <v>14</v>
      </c>
      <c r="F13" s="5">
        <v>2910</v>
      </c>
      <c r="G13" s="5">
        <v>4735</v>
      </c>
      <c r="H13" s="5">
        <v>6042</v>
      </c>
      <c r="I13" s="5">
        <v>723</v>
      </c>
      <c r="J13" s="5">
        <v>235</v>
      </c>
      <c r="K13" s="5">
        <v>1106</v>
      </c>
      <c r="L13" s="5">
        <v>163</v>
      </c>
      <c r="M13" s="5">
        <v>6247</v>
      </c>
      <c r="N13" s="5">
        <v>907</v>
      </c>
      <c r="Q13" s="17"/>
    </row>
    <row r="14" spans="1:17" ht="21" customHeight="1" x14ac:dyDescent="0.15">
      <c r="A14" s="52" t="s">
        <v>12</v>
      </c>
      <c r="B14" s="10" t="s">
        <v>0</v>
      </c>
      <c r="C14" s="4">
        <v>2686</v>
      </c>
      <c r="D14" s="4">
        <v>5</v>
      </c>
      <c r="E14" s="4">
        <v>1</v>
      </c>
      <c r="F14" s="4">
        <v>281</v>
      </c>
      <c r="G14" s="4">
        <v>208</v>
      </c>
      <c r="H14" s="4">
        <v>1195</v>
      </c>
      <c r="I14" s="4">
        <v>67</v>
      </c>
      <c r="J14" s="4">
        <v>127</v>
      </c>
      <c r="K14" s="4">
        <v>53</v>
      </c>
      <c r="L14" s="4">
        <v>4</v>
      </c>
      <c r="M14" s="4">
        <v>745</v>
      </c>
      <c r="N14" s="14" t="s">
        <v>11</v>
      </c>
      <c r="Q14" s="17"/>
    </row>
    <row r="15" spans="1:17" ht="21" customHeight="1" x14ac:dyDescent="0.15">
      <c r="A15" s="52"/>
      <c r="B15" s="11" t="s">
        <v>9</v>
      </c>
      <c r="C15" s="5">
        <v>18741</v>
      </c>
      <c r="D15" s="5">
        <v>43</v>
      </c>
      <c r="E15" s="5">
        <v>7</v>
      </c>
      <c r="F15" s="5">
        <v>2387</v>
      </c>
      <c r="G15" s="5">
        <v>4412</v>
      </c>
      <c r="H15" s="5">
        <v>6018</v>
      </c>
      <c r="I15" s="5">
        <v>650</v>
      </c>
      <c r="J15" s="5">
        <v>205</v>
      </c>
      <c r="K15" s="5">
        <v>860</v>
      </c>
      <c r="L15" s="5">
        <v>101</v>
      </c>
      <c r="M15" s="5">
        <v>4058</v>
      </c>
      <c r="N15" s="15" t="s">
        <v>11</v>
      </c>
      <c r="Q15" s="17"/>
    </row>
    <row r="16" spans="1:17" ht="21" customHeight="1" x14ac:dyDescent="0.15">
      <c r="A16" s="52" t="s">
        <v>14</v>
      </c>
      <c r="B16" s="10" t="s">
        <v>0</v>
      </c>
      <c r="C16" s="4">
        <v>2748</v>
      </c>
      <c r="D16" s="4">
        <v>9</v>
      </c>
      <c r="E16" s="4">
        <v>1</v>
      </c>
      <c r="F16" s="4">
        <v>261</v>
      </c>
      <c r="G16" s="4">
        <v>202</v>
      </c>
      <c r="H16" s="4">
        <v>1185</v>
      </c>
      <c r="I16" s="4">
        <v>56</v>
      </c>
      <c r="J16" s="4">
        <v>120</v>
      </c>
      <c r="K16" s="4">
        <v>51</v>
      </c>
      <c r="L16" s="4">
        <v>7</v>
      </c>
      <c r="M16" s="4">
        <v>834</v>
      </c>
      <c r="N16" s="4">
        <v>22</v>
      </c>
      <c r="Q16" s="17"/>
    </row>
    <row r="17" spans="1:17" ht="21" customHeight="1" x14ac:dyDescent="0.15">
      <c r="A17" s="52"/>
      <c r="B17" s="11" t="s">
        <v>9</v>
      </c>
      <c r="C17" s="5">
        <v>21631</v>
      </c>
      <c r="D17" s="5">
        <v>55</v>
      </c>
      <c r="E17" s="5">
        <v>7</v>
      </c>
      <c r="F17" s="5">
        <v>2176</v>
      </c>
      <c r="G17" s="5">
        <v>4487</v>
      </c>
      <c r="H17" s="5">
        <v>6004</v>
      </c>
      <c r="I17" s="5">
        <v>548</v>
      </c>
      <c r="J17" s="5">
        <v>191</v>
      </c>
      <c r="K17" s="5">
        <v>769</v>
      </c>
      <c r="L17" s="5">
        <v>126</v>
      </c>
      <c r="M17" s="5">
        <v>6435</v>
      </c>
      <c r="N17" s="5">
        <v>833</v>
      </c>
      <c r="Q17" s="13"/>
    </row>
    <row r="18" spans="1:17" ht="21" customHeight="1" x14ac:dyDescent="0.15">
      <c r="A18" s="51">
        <v>21</v>
      </c>
      <c r="B18" s="10" t="s">
        <v>0</v>
      </c>
      <c r="C18" s="4">
        <v>2670</v>
      </c>
      <c r="D18" s="4">
        <v>10</v>
      </c>
      <c r="E18" s="14" t="s">
        <v>1</v>
      </c>
      <c r="F18" s="4">
        <v>259</v>
      </c>
      <c r="G18" s="4">
        <v>180</v>
      </c>
      <c r="H18" s="4">
        <v>1113</v>
      </c>
      <c r="I18" s="4">
        <v>53</v>
      </c>
      <c r="J18" s="4">
        <v>145</v>
      </c>
      <c r="K18" s="4">
        <v>63</v>
      </c>
      <c r="L18" s="4">
        <v>4</v>
      </c>
      <c r="M18" s="4">
        <v>821</v>
      </c>
      <c r="N18" s="4">
        <v>22</v>
      </c>
    </row>
    <row r="19" spans="1:17" ht="21" customHeight="1" x14ac:dyDescent="0.15">
      <c r="A19" s="51"/>
      <c r="B19" s="11" t="s">
        <v>9</v>
      </c>
      <c r="C19" s="5">
        <f>+SUM(D19:N19)</f>
        <v>20741</v>
      </c>
      <c r="D19" s="5">
        <v>77</v>
      </c>
      <c r="E19" s="15" t="s">
        <v>1</v>
      </c>
      <c r="F19" s="5">
        <v>1964</v>
      </c>
      <c r="G19" s="5">
        <v>3843</v>
      </c>
      <c r="H19" s="5">
        <v>5764</v>
      </c>
      <c r="I19" s="5">
        <v>599</v>
      </c>
      <c r="J19" s="5">
        <v>310</v>
      </c>
      <c r="K19" s="5">
        <v>1015</v>
      </c>
      <c r="L19" s="5">
        <v>109</v>
      </c>
      <c r="M19" s="5">
        <v>6238</v>
      </c>
      <c r="N19" s="5">
        <v>822</v>
      </c>
    </row>
    <row r="20" spans="1:17" ht="21" customHeight="1" x14ac:dyDescent="0.15">
      <c r="A20" s="52" t="s">
        <v>15</v>
      </c>
      <c r="B20" s="10" t="s">
        <v>0</v>
      </c>
      <c r="C20" s="4">
        <v>2428</v>
      </c>
      <c r="D20" s="4">
        <v>12</v>
      </c>
      <c r="E20" s="14" t="s">
        <v>1</v>
      </c>
      <c r="F20" s="4">
        <v>242</v>
      </c>
      <c r="G20" s="4">
        <v>195</v>
      </c>
      <c r="H20" s="4">
        <v>977</v>
      </c>
      <c r="I20" s="4">
        <v>51</v>
      </c>
      <c r="J20" s="4">
        <v>138</v>
      </c>
      <c r="K20" s="4">
        <v>64</v>
      </c>
      <c r="L20" s="4">
        <v>3</v>
      </c>
      <c r="M20" s="4">
        <v>746</v>
      </c>
      <c r="N20" s="14" t="s">
        <v>1</v>
      </c>
    </row>
    <row r="21" spans="1:17" ht="21" customHeight="1" x14ac:dyDescent="0.15">
      <c r="A21" s="52"/>
      <c r="B21" s="11" t="s">
        <v>9</v>
      </c>
      <c r="C21" s="5">
        <v>17445</v>
      </c>
      <c r="D21" s="5">
        <v>104</v>
      </c>
      <c r="E21" s="15" t="s">
        <v>1</v>
      </c>
      <c r="F21" s="5">
        <v>1899</v>
      </c>
      <c r="G21" s="5">
        <v>3810</v>
      </c>
      <c r="H21" s="5">
        <v>5259</v>
      </c>
      <c r="I21" s="5">
        <v>524</v>
      </c>
      <c r="J21" s="5">
        <v>310</v>
      </c>
      <c r="K21" s="5">
        <v>908</v>
      </c>
      <c r="L21" s="5">
        <v>96</v>
      </c>
      <c r="M21" s="5">
        <v>4535</v>
      </c>
      <c r="N21" s="15" t="s">
        <v>16</v>
      </c>
    </row>
    <row r="22" spans="1:17" ht="21" customHeight="1" x14ac:dyDescent="0.15">
      <c r="A22" s="46" t="s">
        <v>21</v>
      </c>
      <c r="B22" s="10" t="s">
        <v>0</v>
      </c>
      <c r="C22" s="16">
        <v>2493</v>
      </c>
      <c r="D22" s="16">
        <v>14</v>
      </c>
      <c r="E22" s="20" t="s">
        <v>1</v>
      </c>
      <c r="F22" s="16">
        <v>238</v>
      </c>
      <c r="G22" s="16">
        <v>199</v>
      </c>
      <c r="H22" s="16">
        <v>965</v>
      </c>
      <c r="I22" s="16">
        <v>48</v>
      </c>
      <c r="J22" s="16">
        <v>136</v>
      </c>
      <c r="K22" s="16">
        <v>54</v>
      </c>
      <c r="L22" s="16">
        <v>4</v>
      </c>
      <c r="M22" s="16">
        <v>814</v>
      </c>
      <c r="N22" s="16">
        <v>21</v>
      </c>
    </row>
    <row r="23" spans="1:17" ht="21" customHeight="1" x14ac:dyDescent="0.15">
      <c r="A23" s="53"/>
      <c r="B23" s="18" t="s">
        <v>9</v>
      </c>
      <c r="C23" s="19">
        <v>20532</v>
      </c>
      <c r="D23" s="19">
        <v>131</v>
      </c>
      <c r="E23" s="21" t="s">
        <v>1</v>
      </c>
      <c r="F23" s="19">
        <v>1870</v>
      </c>
      <c r="G23" s="19">
        <v>4048</v>
      </c>
      <c r="H23" s="19">
        <v>5292</v>
      </c>
      <c r="I23" s="19">
        <v>498</v>
      </c>
      <c r="J23" s="19">
        <v>382</v>
      </c>
      <c r="K23" s="19">
        <v>893</v>
      </c>
      <c r="L23" s="19">
        <v>135</v>
      </c>
      <c r="M23" s="19">
        <v>6493</v>
      </c>
      <c r="N23" s="19">
        <v>790</v>
      </c>
    </row>
    <row r="24" spans="1:17" ht="21" customHeight="1" x14ac:dyDescent="0.15">
      <c r="A24" s="52" t="s">
        <v>27</v>
      </c>
      <c r="B24" s="10" t="s">
        <v>0</v>
      </c>
      <c r="C24" s="4">
        <v>2368</v>
      </c>
      <c r="D24" s="4">
        <v>12</v>
      </c>
      <c r="E24" s="14" t="s">
        <v>1</v>
      </c>
      <c r="F24" s="4">
        <v>227</v>
      </c>
      <c r="G24" s="4">
        <v>185</v>
      </c>
      <c r="H24" s="4">
        <f>593+362</f>
        <v>955</v>
      </c>
      <c r="I24" s="4">
        <v>49</v>
      </c>
      <c r="J24" s="4">
        <v>126</v>
      </c>
      <c r="K24" s="4">
        <f>10+41</f>
        <v>51</v>
      </c>
      <c r="L24" s="4">
        <v>3</v>
      </c>
      <c r="M24" s="4">
        <f>68+281+51+183+16+161</f>
        <v>760</v>
      </c>
      <c r="N24" s="14" t="s">
        <v>29</v>
      </c>
      <c r="P24" s="12"/>
    </row>
    <row r="25" spans="1:17" ht="21" customHeight="1" x14ac:dyDescent="0.15">
      <c r="A25" s="52"/>
      <c r="B25" s="11" t="s">
        <v>9</v>
      </c>
      <c r="C25" s="5">
        <v>17624</v>
      </c>
      <c r="D25" s="5">
        <v>90</v>
      </c>
      <c r="E25" s="15" t="s">
        <v>1</v>
      </c>
      <c r="F25" s="5">
        <v>1839</v>
      </c>
      <c r="G25" s="5">
        <v>3757</v>
      </c>
      <c r="H25" s="5">
        <f>3736+1433</f>
        <v>5169</v>
      </c>
      <c r="I25" s="5">
        <v>476</v>
      </c>
      <c r="J25" s="5">
        <v>330</v>
      </c>
      <c r="K25" s="5">
        <f>61+721</f>
        <v>782</v>
      </c>
      <c r="L25" s="5">
        <v>89</v>
      </c>
      <c r="M25" s="5">
        <f>346+888+297+2217+298+1046</f>
        <v>5092</v>
      </c>
      <c r="N25" s="15" t="s">
        <v>29</v>
      </c>
      <c r="P25" s="12"/>
    </row>
    <row r="26" spans="1:17" ht="21" customHeight="1" x14ac:dyDescent="0.15">
      <c r="A26" s="46" t="s">
        <v>30</v>
      </c>
      <c r="B26" s="10" t="s">
        <v>0</v>
      </c>
      <c r="C26" s="16">
        <v>2134</v>
      </c>
      <c r="D26" s="16">
        <v>20</v>
      </c>
      <c r="E26" s="20" t="s">
        <v>1</v>
      </c>
      <c r="F26" s="16">
        <v>197</v>
      </c>
      <c r="G26" s="16">
        <v>170</v>
      </c>
      <c r="H26" s="16">
        <f>492+294</f>
        <v>786</v>
      </c>
      <c r="I26" s="16">
        <v>42</v>
      </c>
      <c r="J26" s="16">
        <v>108</v>
      </c>
      <c r="K26" s="16">
        <f>8+36</f>
        <v>44</v>
      </c>
      <c r="L26" s="16">
        <v>5</v>
      </c>
      <c r="M26" s="16">
        <f>71+241+59+201+17+151</f>
        <v>740</v>
      </c>
      <c r="N26" s="16">
        <v>22</v>
      </c>
    </row>
    <row r="27" spans="1:17" ht="21" customHeight="1" x14ac:dyDescent="0.15">
      <c r="A27" s="47"/>
      <c r="B27" s="11" t="s">
        <v>9</v>
      </c>
      <c r="C27" s="5">
        <v>19279</v>
      </c>
      <c r="D27" s="5">
        <v>207</v>
      </c>
      <c r="E27" s="15" t="s">
        <v>1</v>
      </c>
      <c r="F27" s="5">
        <v>1842</v>
      </c>
      <c r="G27" s="5">
        <v>3763</v>
      </c>
      <c r="H27" s="5">
        <f>3387+1114</f>
        <v>4501</v>
      </c>
      <c r="I27" s="5">
        <v>410</v>
      </c>
      <c r="J27" s="5">
        <v>330</v>
      </c>
      <c r="K27" s="5">
        <f>658+66</f>
        <v>724</v>
      </c>
      <c r="L27" s="5">
        <v>83</v>
      </c>
      <c r="M27" s="5">
        <f>456+732+891+3122+375+975</f>
        <v>6551</v>
      </c>
      <c r="N27" s="5">
        <v>868</v>
      </c>
    </row>
    <row r="28" spans="1:17" ht="21" customHeight="1" x14ac:dyDescent="0.15">
      <c r="A28" s="6"/>
      <c r="N28" s="22" t="s">
        <v>28</v>
      </c>
      <c r="P28" s="12"/>
    </row>
    <row r="29" spans="1:17" ht="21" customHeight="1" x14ac:dyDescent="0.15">
      <c r="A29" s="6"/>
      <c r="P29" s="12"/>
    </row>
    <row r="30" spans="1:17" x14ac:dyDescent="0.15">
      <c r="A30" s="7"/>
      <c r="B30" s="8"/>
      <c r="C30" s="8"/>
      <c r="D30" s="8"/>
      <c r="E30" s="8"/>
      <c r="F30" s="8"/>
      <c r="G30" s="7"/>
      <c r="H30" s="7"/>
      <c r="I30" s="8"/>
      <c r="J30" s="8"/>
      <c r="K30" s="8"/>
      <c r="L30" s="8"/>
      <c r="M30" s="8"/>
      <c r="N30" s="7"/>
    </row>
    <row r="31" spans="1:17" ht="24.75" customHeight="1" x14ac:dyDescent="0.15"/>
    <row r="32" spans="1:17" ht="22.5" customHeight="1" x14ac:dyDescent="0.15"/>
  </sheetData>
  <sheetProtection algorithmName="SHA-512" hashValue="p3XJXFhQ9Z7BL0nEkUamX52er8Da4V4olGS1R08ZFV61SL3EylLxUDvLSzSBUXnBm1Isxihuu+V6RgDWkD0jsQ==" saltValue="1MoL3upLtZyvRXeeLzCoNg==" spinCount="100000" sheet="1" objects="1" scenarios="1"/>
  <mergeCells count="13">
    <mergeCell ref="A26:A27"/>
    <mergeCell ref="A1:N1"/>
    <mergeCell ref="A10:A11"/>
    <mergeCell ref="A8:A9"/>
    <mergeCell ref="A24:A25"/>
    <mergeCell ref="A4:A5"/>
    <mergeCell ref="A6:A7"/>
    <mergeCell ref="A18:A19"/>
    <mergeCell ref="A16:A17"/>
    <mergeCell ref="A12:A13"/>
    <mergeCell ref="A14:A15"/>
    <mergeCell ref="A22:A23"/>
    <mergeCell ref="A20:A21"/>
  </mergeCells>
  <phoneticPr fontId="2"/>
  <pageMargins left="0.78740157480314965" right="0.98425196850393704" top="0.78740157480314965" bottom="0.59055118110236227" header="0.43307086614173229" footer="0.11811023622047245"/>
  <pageSetup paperSize="9" scale="99" orientation="portrait" horizontalDpi="300" verticalDpi="300" r:id="rId1"/>
  <headerFooter alignWithMargins="0">
    <oddHeader>&amp;R&amp;"ＭＳ Ｐ明朝,標準"事業所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E152D-E450-44AD-B8D1-007B6D0564CF}">
  <dimension ref="A1:I45"/>
  <sheetViews>
    <sheetView tabSelected="1" zoomScaleNormal="100" zoomScaleSheetLayoutView="115" workbookViewId="0">
      <selection activeCell="K7" sqref="K7"/>
    </sheetView>
  </sheetViews>
  <sheetFormatPr defaultRowHeight="13.5" x14ac:dyDescent="0.15"/>
  <cols>
    <col min="1" max="1" width="10.5" style="24" customWidth="1"/>
    <col min="2" max="8" width="10.5" style="1" customWidth="1"/>
    <col min="9" max="9" width="4.375" style="1" customWidth="1"/>
    <col min="10" max="16384" width="9" style="1"/>
  </cols>
  <sheetData>
    <row r="1" spans="1:8" ht="24" customHeight="1" x14ac:dyDescent="0.15">
      <c r="A1" s="60" t="s">
        <v>33</v>
      </c>
      <c r="B1" s="60"/>
      <c r="C1" s="60"/>
      <c r="D1" s="60"/>
      <c r="E1" s="60"/>
      <c r="F1" s="60"/>
      <c r="G1" s="60"/>
      <c r="H1" s="60"/>
    </row>
    <row r="2" spans="1:8" ht="17.25" customHeight="1" x14ac:dyDescent="0.15">
      <c r="E2" s="25"/>
      <c r="F2" s="25"/>
      <c r="G2" s="26"/>
      <c r="H2" s="27" t="s">
        <v>34</v>
      </c>
    </row>
    <row r="3" spans="1:8" ht="56.25" customHeight="1" x14ac:dyDescent="0.15">
      <c r="A3" s="28" t="s">
        <v>35</v>
      </c>
      <c r="B3" s="23" t="s">
        <v>36</v>
      </c>
      <c r="C3" s="23" t="s">
        <v>37</v>
      </c>
      <c r="D3" s="23" t="s">
        <v>38</v>
      </c>
      <c r="E3" s="23" t="s">
        <v>39</v>
      </c>
      <c r="F3" s="23" t="s">
        <v>40</v>
      </c>
      <c r="G3" s="23" t="s">
        <v>41</v>
      </c>
      <c r="H3" s="29" t="s">
        <v>42</v>
      </c>
    </row>
    <row r="4" spans="1:8" ht="22.5" customHeight="1" x14ac:dyDescent="0.15">
      <c r="A4" s="55">
        <v>61</v>
      </c>
      <c r="B4" s="30" t="s">
        <v>0</v>
      </c>
      <c r="C4" s="31">
        <f t="shared" ref="C4:C9" si="0">+SUM(D4:H4)</f>
        <v>2829</v>
      </c>
      <c r="D4" s="31">
        <v>2039</v>
      </c>
      <c r="E4" s="31">
        <v>394</v>
      </c>
      <c r="F4" s="31">
        <v>293</v>
      </c>
      <c r="G4" s="31">
        <v>103</v>
      </c>
      <c r="H4" s="32" t="s">
        <v>1</v>
      </c>
    </row>
    <row r="5" spans="1:8" ht="22.5" customHeight="1" x14ac:dyDescent="0.15">
      <c r="A5" s="55"/>
      <c r="B5" s="33" t="s">
        <v>9</v>
      </c>
      <c r="C5" s="34">
        <f t="shared" si="0"/>
        <v>18747</v>
      </c>
      <c r="D5" s="34">
        <v>4031</v>
      </c>
      <c r="E5" s="34">
        <v>2544</v>
      </c>
      <c r="F5" s="34">
        <v>4591</v>
      </c>
      <c r="G5" s="34">
        <v>7581</v>
      </c>
      <c r="H5" s="35" t="s">
        <v>1</v>
      </c>
    </row>
    <row r="6" spans="1:8" ht="22.5" customHeight="1" x14ac:dyDescent="0.15">
      <c r="A6" s="54" t="s">
        <v>17</v>
      </c>
      <c r="B6" s="30" t="s">
        <v>0</v>
      </c>
      <c r="C6" s="31">
        <f t="shared" si="0"/>
        <v>3107</v>
      </c>
      <c r="D6" s="31">
        <v>2160</v>
      </c>
      <c r="E6" s="31">
        <v>502</v>
      </c>
      <c r="F6" s="31">
        <v>325</v>
      </c>
      <c r="G6" s="31">
        <v>120</v>
      </c>
      <c r="H6" s="32" t="s">
        <v>1</v>
      </c>
    </row>
    <row r="7" spans="1:8" ht="22.5" customHeight="1" x14ac:dyDescent="0.15">
      <c r="A7" s="55"/>
      <c r="B7" s="33" t="s">
        <v>9</v>
      </c>
      <c r="C7" s="34">
        <f t="shared" si="0"/>
        <v>21318</v>
      </c>
      <c r="D7" s="34">
        <v>4195</v>
      </c>
      <c r="E7" s="34">
        <v>3255</v>
      </c>
      <c r="F7" s="34">
        <v>5165</v>
      </c>
      <c r="G7" s="34">
        <v>8703</v>
      </c>
      <c r="H7" s="35" t="s">
        <v>1</v>
      </c>
    </row>
    <row r="8" spans="1:8" ht="22.5" customHeight="1" x14ac:dyDescent="0.15">
      <c r="A8" s="55">
        <v>8</v>
      </c>
      <c r="B8" s="30" t="s">
        <v>0</v>
      </c>
      <c r="C8" s="31">
        <f t="shared" si="0"/>
        <v>3044</v>
      </c>
      <c r="D8" s="31">
        <v>2065</v>
      </c>
      <c r="E8" s="31">
        <v>493</v>
      </c>
      <c r="F8" s="31">
        <v>359</v>
      </c>
      <c r="G8" s="31">
        <v>127</v>
      </c>
      <c r="H8" s="32" t="s">
        <v>1</v>
      </c>
    </row>
    <row r="9" spans="1:8" ht="22.5" customHeight="1" x14ac:dyDescent="0.15">
      <c r="A9" s="55"/>
      <c r="B9" s="33" t="s">
        <v>9</v>
      </c>
      <c r="C9" s="34">
        <f t="shared" si="0"/>
        <v>21799</v>
      </c>
      <c r="D9" s="34">
        <v>4036</v>
      </c>
      <c r="E9" s="34">
        <v>3224</v>
      </c>
      <c r="F9" s="34">
        <v>5907</v>
      </c>
      <c r="G9" s="34">
        <v>8632</v>
      </c>
      <c r="H9" s="35" t="s">
        <v>1</v>
      </c>
    </row>
    <row r="10" spans="1:8" ht="22.5" customHeight="1" x14ac:dyDescent="0.15">
      <c r="A10" s="55">
        <v>11</v>
      </c>
      <c r="B10" s="30" t="s">
        <v>0</v>
      </c>
      <c r="C10" s="31">
        <v>2919</v>
      </c>
      <c r="D10" s="31">
        <v>1977</v>
      </c>
      <c r="E10" s="31">
        <v>481</v>
      </c>
      <c r="F10" s="31">
        <v>342</v>
      </c>
      <c r="G10" s="31">
        <v>119</v>
      </c>
      <c r="H10" s="32" t="s">
        <v>1</v>
      </c>
    </row>
    <row r="11" spans="1:8" ht="22.5" customHeight="1" x14ac:dyDescent="0.15">
      <c r="A11" s="55"/>
      <c r="B11" s="33" t="s">
        <v>9</v>
      </c>
      <c r="C11" s="34">
        <v>20119</v>
      </c>
      <c r="D11" s="34">
        <v>3747</v>
      </c>
      <c r="E11" s="34">
        <v>3119</v>
      </c>
      <c r="F11" s="34">
        <v>5463</v>
      </c>
      <c r="G11" s="34">
        <v>7790</v>
      </c>
      <c r="H11" s="35" t="s">
        <v>1</v>
      </c>
    </row>
    <row r="12" spans="1:8" ht="22.5" customHeight="1" x14ac:dyDescent="0.15">
      <c r="A12" s="55">
        <v>13</v>
      </c>
      <c r="B12" s="36" t="s">
        <v>0</v>
      </c>
      <c r="C12" s="37">
        <v>2837</v>
      </c>
      <c r="D12" s="37">
        <v>1889</v>
      </c>
      <c r="E12" s="56">
        <v>834</v>
      </c>
      <c r="F12" s="57"/>
      <c r="G12" s="37">
        <v>114</v>
      </c>
      <c r="H12" s="38" t="s">
        <v>1</v>
      </c>
    </row>
    <row r="13" spans="1:8" ht="22.5" customHeight="1" x14ac:dyDescent="0.15">
      <c r="A13" s="55"/>
      <c r="B13" s="39" t="s">
        <v>9</v>
      </c>
      <c r="C13" s="40">
        <v>20320</v>
      </c>
      <c r="D13" s="40">
        <v>3839</v>
      </c>
      <c r="E13" s="58">
        <v>8875</v>
      </c>
      <c r="F13" s="59">
        <v>5463</v>
      </c>
      <c r="G13" s="40">
        <v>7606</v>
      </c>
      <c r="H13" s="15" t="s">
        <v>1</v>
      </c>
    </row>
    <row r="14" spans="1:8" ht="22.5" customHeight="1" x14ac:dyDescent="0.15">
      <c r="A14" s="55">
        <v>16</v>
      </c>
      <c r="B14" s="30" t="s">
        <v>0</v>
      </c>
      <c r="C14" s="31">
        <v>2686</v>
      </c>
      <c r="D14" s="31">
        <v>1746</v>
      </c>
      <c r="E14" s="31">
        <v>498</v>
      </c>
      <c r="F14" s="41">
        <v>337</v>
      </c>
      <c r="G14" s="31">
        <v>103</v>
      </c>
      <c r="H14" s="32" t="s">
        <v>1</v>
      </c>
    </row>
    <row r="15" spans="1:8" ht="22.5" customHeight="1" x14ac:dyDescent="0.15">
      <c r="A15" s="55"/>
      <c r="B15" s="33" t="s">
        <v>9</v>
      </c>
      <c r="C15" s="34">
        <v>18741</v>
      </c>
      <c r="D15" s="34">
        <v>3500</v>
      </c>
      <c r="E15" s="34">
        <v>3201</v>
      </c>
      <c r="F15" s="42">
        <v>5513</v>
      </c>
      <c r="G15" s="34">
        <v>6527</v>
      </c>
      <c r="H15" s="35" t="s">
        <v>1</v>
      </c>
    </row>
    <row r="16" spans="1:8" ht="22.5" customHeight="1" x14ac:dyDescent="0.15">
      <c r="A16" s="55">
        <v>18</v>
      </c>
      <c r="B16" s="30" t="s">
        <v>0</v>
      </c>
      <c r="C16" s="31">
        <v>2659</v>
      </c>
      <c r="D16" s="31">
        <v>1734</v>
      </c>
      <c r="E16" s="31">
        <v>473</v>
      </c>
      <c r="F16" s="41">
        <v>334</v>
      </c>
      <c r="G16" s="31">
        <v>114</v>
      </c>
      <c r="H16" s="32" t="s">
        <v>1</v>
      </c>
    </row>
    <row r="17" spans="1:9" ht="22.5" customHeight="1" x14ac:dyDescent="0.15">
      <c r="A17" s="55"/>
      <c r="B17" s="33" t="s">
        <v>9</v>
      </c>
      <c r="C17" s="34">
        <v>19020</v>
      </c>
      <c r="D17" s="34">
        <v>3445</v>
      </c>
      <c r="E17" s="34">
        <v>3087</v>
      </c>
      <c r="F17" s="42">
        <v>5330</v>
      </c>
      <c r="G17" s="34">
        <v>7158</v>
      </c>
      <c r="H17" s="35" t="s">
        <v>1</v>
      </c>
    </row>
    <row r="18" spans="1:9" ht="22.5" customHeight="1" x14ac:dyDescent="0.15">
      <c r="A18" s="55">
        <v>21</v>
      </c>
      <c r="B18" s="36" t="s">
        <v>0</v>
      </c>
      <c r="C18" s="37">
        <f>+SUM(D18:H18)</f>
        <v>2648</v>
      </c>
      <c r="D18" s="37">
        <v>1915</v>
      </c>
      <c r="E18" s="37">
        <v>354</v>
      </c>
      <c r="F18" s="37">
        <v>272</v>
      </c>
      <c r="G18" s="37">
        <v>107</v>
      </c>
      <c r="H18" s="38" t="s">
        <v>1</v>
      </c>
    </row>
    <row r="19" spans="1:9" ht="22.5" customHeight="1" x14ac:dyDescent="0.15">
      <c r="A19" s="55"/>
      <c r="B19" s="39" t="s">
        <v>9</v>
      </c>
      <c r="C19" s="40">
        <f>+SUM(D19:H19)</f>
        <v>19919</v>
      </c>
      <c r="D19" s="40">
        <v>4686</v>
      </c>
      <c r="E19" s="40">
        <v>2892</v>
      </c>
      <c r="F19" s="40">
        <v>4948</v>
      </c>
      <c r="G19" s="40">
        <v>7393</v>
      </c>
      <c r="H19" s="15" t="s">
        <v>1</v>
      </c>
    </row>
    <row r="20" spans="1:9" ht="22.5" customHeight="1" x14ac:dyDescent="0.15">
      <c r="A20" s="55">
        <v>24</v>
      </c>
      <c r="B20" s="36" t="s">
        <v>0</v>
      </c>
      <c r="C20" s="37">
        <v>2428</v>
      </c>
      <c r="D20" s="37">
        <v>1562</v>
      </c>
      <c r="E20" s="37">
        <v>442</v>
      </c>
      <c r="F20" s="37">
        <v>316</v>
      </c>
      <c r="G20" s="37">
        <v>102</v>
      </c>
      <c r="H20" s="37">
        <v>6</v>
      </c>
    </row>
    <row r="21" spans="1:9" ht="22.5" customHeight="1" x14ac:dyDescent="0.15">
      <c r="A21" s="55"/>
      <c r="B21" s="39" t="s">
        <v>9</v>
      </c>
      <c r="C21" s="40">
        <v>17445</v>
      </c>
      <c r="D21" s="40">
        <v>3142</v>
      </c>
      <c r="E21" s="40">
        <v>2899</v>
      </c>
      <c r="F21" s="40">
        <v>5061</v>
      </c>
      <c r="G21" s="40">
        <v>6343</v>
      </c>
      <c r="H21" s="15" t="s">
        <v>1</v>
      </c>
    </row>
    <row r="22" spans="1:9" ht="22.5" customHeight="1" x14ac:dyDescent="0.15">
      <c r="A22" s="55">
        <v>26</v>
      </c>
      <c r="B22" s="36" t="s">
        <v>0</v>
      </c>
      <c r="C22" s="37">
        <v>2428</v>
      </c>
      <c r="D22" s="37">
        <v>1537</v>
      </c>
      <c r="E22" s="37">
        <v>434</v>
      </c>
      <c r="F22" s="37">
        <v>337</v>
      </c>
      <c r="G22" s="37">
        <v>114</v>
      </c>
      <c r="H22" s="37">
        <v>6</v>
      </c>
    </row>
    <row r="23" spans="1:9" ht="22.5" customHeight="1" x14ac:dyDescent="0.15">
      <c r="A23" s="55"/>
      <c r="B23" s="39" t="s">
        <v>9</v>
      </c>
      <c r="C23" s="40">
        <v>18192</v>
      </c>
      <c r="D23" s="40">
        <v>3035</v>
      </c>
      <c r="E23" s="40">
        <v>2834</v>
      </c>
      <c r="F23" s="40">
        <v>5347</v>
      </c>
      <c r="G23" s="40">
        <v>6976</v>
      </c>
      <c r="H23" s="15" t="s">
        <v>1</v>
      </c>
    </row>
    <row r="24" spans="1:9" ht="22.5" customHeight="1" x14ac:dyDescent="0.15">
      <c r="A24" s="54">
        <v>28</v>
      </c>
      <c r="B24" s="30" t="s">
        <v>0</v>
      </c>
      <c r="C24" s="31">
        <v>2368</v>
      </c>
      <c r="D24" s="31">
        <v>1497</v>
      </c>
      <c r="E24" s="31">
        <v>416</v>
      </c>
      <c r="F24" s="31">
        <v>327</v>
      </c>
      <c r="G24" s="31">
        <v>116</v>
      </c>
      <c r="H24" s="31">
        <v>12</v>
      </c>
    </row>
    <row r="25" spans="1:9" ht="22.5" customHeight="1" x14ac:dyDescent="0.15">
      <c r="A25" s="55"/>
      <c r="B25" s="33" t="s">
        <v>9</v>
      </c>
      <c r="C25" s="34">
        <v>17624</v>
      </c>
      <c r="D25" s="34">
        <v>3018</v>
      </c>
      <c r="E25" s="34">
        <v>2724</v>
      </c>
      <c r="F25" s="34">
        <v>5151</v>
      </c>
      <c r="G25" s="34">
        <v>6731</v>
      </c>
      <c r="H25" s="15" t="s">
        <v>1</v>
      </c>
    </row>
    <row r="26" spans="1:9" ht="22.5" customHeight="1" x14ac:dyDescent="0.15">
      <c r="A26" s="54" t="s">
        <v>30</v>
      </c>
      <c r="B26" s="30" t="s">
        <v>0</v>
      </c>
      <c r="C26" s="31">
        <v>2077</v>
      </c>
      <c r="D26" s="31">
        <v>1264</v>
      </c>
      <c r="E26" s="31">
        <v>385</v>
      </c>
      <c r="F26" s="31">
        <f>226+92</f>
        <v>318</v>
      </c>
      <c r="G26" s="31">
        <f>61+32+13</f>
        <v>106</v>
      </c>
      <c r="H26" s="31">
        <v>4</v>
      </c>
    </row>
    <row r="27" spans="1:9" ht="22.5" customHeight="1" x14ac:dyDescent="0.15">
      <c r="A27" s="55"/>
      <c r="B27" s="33" t="s">
        <v>9</v>
      </c>
      <c r="C27" s="34">
        <v>16840</v>
      </c>
      <c r="D27" s="34">
        <v>2548</v>
      </c>
      <c r="E27" s="34">
        <v>2530</v>
      </c>
      <c r="F27" s="34">
        <f>3057+2147</f>
        <v>5204</v>
      </c>
      <c r="G27" s="34">
        <f>2271+2216+2071</f>
        <v>6558</v>
      </c>
      <c r="H27" s="15" t="s">
        <v>1</v>
      </c>
    </row>
    <row r="28" spans="1:9" ht="21.75" customHeight="1" x14ac:dyDescent="0.15">
      <c r="H28" s="22" t="s">
        <v>43</v>
      </c>
      <c r="I28" s="43"/>
    </row>
    <row r="32" spans="1:9" x14ac:dyDescent="0.15">
      <c r="A32" s="44"/>
      <c r="B32" s="44"/>
      <c r="C32" s="44"/>
      <c r="D32" s="44"/>
      <c r="E32" s="44"/>
      <c r="F32" s="44"/>
      <c r="G32" s="44"/>
    </row>
    <row r="33" spans="1:8" x14ac:dyDescent="0.15">
      <c r="A33" s="44"/>
      <c r="B33" s="44"/>
      <c r="C33" s="44"/>
      <c r="D33" s="44"/>
      <c r="E33" s="44"/>
      <c r="F33" s="44"/>
      <c r="G33" s="44"/>
    </row>
    <row r="34" spans="1:8" x14ac:dyDescent="0.15">
      <c r="C34" s="44"/>
      <c r="D34" s="44"/>
      <c r="E34" s="45"/>
      <c r="F34" s="44"/>
      <c r="G34" s="44"/>
    </row>
    <row r="35" spans="1:8" x14ac:dyDescent="0.15">
      <c r="C35" s="44"/>
      <c r="D35" s="44"/>
      <c r="E35" s="45"/>
      <c r="F35" s="44"/>
      <c r="G35" s="44"/>
    </row>
    <row r="37" spans="1:8" x14ac:dyDescent="0.15">
      <c r="A37" s="44"/>
      <c r="B37" s="44"/>
      <c r="C37" s="44"/>
      <c r="D37" s="44"/>
      <c r="E37" s="44"/>
      <c r="F37" s="44"/>
      <c r="G37" s="44"/>
      <c r="H37" s="44"/>
    </row>
    <row r="38" spans="1:8" x14ac:dyDescent="0.15">
      <c r="A38" s="44"/>
      <c r="B38" s="44"/>
      <c r="C38" s="44"/>
      <c r="D38" s="44"/>
      <c r="E38" s="44"/>
      <c r="F38" s="44"/>
      <c r="G38" s="44"/>
      <c r="H38" s="44"/>
    </row>
    <row r="39" spans="1:8" x14ac:dyDescent="0.15">
      <c r="C39" s="45"/>
      <c r="D39" s="44"/>
      <c r="E39" s="45"/>
      <c r="F39" s="44"/>
      <c r="G39" s="44"/>
    </row>
    <row r="40" spans="1:8" x14ac:dyDescent="0.15">
      <c r="C40" s="45"/>
      <c r="D40" s="44"/>
      <c r="E40" s="45"/>
      <c r="F40" s="44"/>
      <c r="G40" s="44"/>
    </row>
    <row r="42" spans="1:8" x14ac:dyDescent="0.15">
      <c r="A42" s="44"/>
      <c r="B42" s="44"/>
      <c r="C42" s="44"/>
      <c r="D42" s="44"/>
      <c r="E42" s="44"/>
      <c r="F42" s="44"/>
      <c r="G42" s="44"/>
      <c r="H42" s="44"/>
    </row>
    <row r="43" spans="1:8" x14ac:dyDescent="0.15">
      <c r="A43" s="44"/>
      <c r="B43" s="44"/>
      <c r="C43" s="44"/>
      <c r="D43" s="44"/>
      <c r="E43" s="44"/>
      <c r="F43" s="44"/>
      <c r="G43" s="44"/>
      <c r="H43" s="44"/>
    </row>
    <row r="44" spans="1:8" x14ac:dyDescent="0.15">
      <c r="C44" s="45"/>
      <c r="D44" s="44"/>
      <c r="E44" s="45"/>
      <c r="F44" s="44"/>
      <c r="G44" s="44"/>
    </row>
    <row r="45" spans="1:8" x14ac:dyDescent="0.15">
      <c r="C45" s="45"/>
      <c r="D45" s="44"/>
      <c r="E45" s="45"/>
      <c r="F45" s="44"/>
      <c r="G45" s="44"/>
    </row>
  </sheetData>
  <sheetProtection algorithmName="SHA-512" hashValue="xnc/iBs2vQwp4+Ds5VTQ+fNbV+S5CvlU+hUo74TK8rS+JI+Lzj3WNYotTHKw7W4os03R0hbNu2LXM63NuGvUHQ==" saltValue="uM9HPSp/1tL8afemlngy+Q==" spinCount="100000" sheet="1" objects="1" scenarios="1"/>
  <mergeCells count="15">
    <mergeCell ref="A10:A11"/>
    <mergeCell ref="A12:A13"/>
    <mergeCell ref="E12:F12"/>
    <mergeCell ref="E13:F13"/>
    <mergeCell ref="A1:H1"/>
    <mergeCell ref="A4:A5"/>
    <mergeCell ref="A6:A7"/>
    <mergeCell ref="A8:A9"/>
    <mergeCell ref="A24:A25"/>
    <mergeCell ref="A26:A27"/>
    <mergeCell ref="A14:A15"/>
    <mergeCell ref="A16:A17"/>
    <mergeCell ref="A18:A19"/>
    <mergeCell ref="A20:A21"/>
    <mergeCell ref="A22:A23"/>
  </mergeCells>
  <phoneticPr fontId="2"/>
  <pageMargins left="0.98425196850393704" right="0.78740157480314965" top="0.78740157480314965" bottom="0.78740157480314965" header="0.51181102362204722" footer="0.11811023622047245"/>
  <pageSetup paperSize="9" orientation="portrait" horizontalDpi="300" verticalDpi="300" r:id="rId1"/>
  <headerFooter alignWithMargins="0">
    <oddHeader>&amp;R&amp;"ＭＳ Ｐ明朝,標準"事業所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4-1産業大分類別事業所数・従業者数（全事業所）</vt:lpstr>
      <vt:lpstr>4-2従業者規模別事業所数・従業者数（民営）</vt:lpstr>
      <vt:lpstr>'4-1産業大分類別事業所数・従業者数（全事業所）'!Print_Area</vt:lpstr>
      <vt:lpstr>'4-2従業者規模別事業所数・従業者数（民営）'!Print_Area</vt:lpstr>
    </vt:vector>
  </TitlesOfParts>
  <Company>新庄市役所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U0034</dc:creator>
  <cp:lastModifiedBy>新庄市 山形県</cp:lastModifiedBy>
  <cp:lastPrinted>2024-01-10T01:18:54Z</cp:lastPrinted>
  <dcterms:created xsi:type="dcterms:W3CDTF">1999-01-12T06:52:32Z</dcterms:created>
  <dcterms:modified xsi:type="dcterms:W3CDTF">2026-03-05T05:30:43Z</dcterms:modified>
</cp:coreProperties>
</file>