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00.1\a上下水道課\0.経営管理室\2.水道部門（（旧）水道普及・整備室）\1.（旧）水道･業務普及室\○経営比較分析表\Ｒ２\"/>
    </mc:Choice>
  </mc:AlternateContent>
  <workbookProtection workbookAlgorithmName="SHA-512" workbookHashValue="16sHdqrQCkl2ez0yjQht3D/Iq6CdrlKuYW+qtVnS/9F/MSNv25pDgyMka6O6KmeHHUJ3oYP4sLEO93MTGwuibA==" workbookSaltValue="NqMlcvzabeo/TzDsJoqyRg==" workbookSpinCount="100000" lockStructure="1"/>
  <bookViews>
    <workbookView xWindow="0" yWindow="0" windowWidth="28800" windowHeight="122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<sst xmlns="http://schemas.openxmlformats.org/spreadsheetml/2006/main" count="228" uniqueCount="113">
  <si>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</si>
  <si>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</si>
  <si>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</si>
  <si>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</si>
  <si>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</si>
  <si>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</si>
  <si>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</si>
  <si>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</si>
  <si>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</si>
  <si>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</si>
  <si>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</si>
  <si>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</si>
  <si>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</si>
  <si>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</si>
  <si>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</si>
  <si>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</si>
  <si>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</si>
  <si>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</si>
  <si>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</si>
  <si>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</si>
  <si>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</si>
  <si>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</si>
  <si>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</si>
  <si>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</si>
  <si>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</si>
  <si>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</si>
  <si>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</si>
  <si>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</si>
  <si>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</si>
  <si>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</si>
  <si>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</si>
  <si>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</si>
  <si>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</si>
  <si>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</si>
  <si>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</si>
  <si>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</si>
  <si>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</si>
  <si>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</si>
  <si>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</si>
  <si>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</si>
  <si>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</si>
  <si>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</si>
  <si>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</si>
  <si>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</si>
  <si>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</si>
  <si>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</si>
  <si>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</si>
  <si>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</si>
  <si>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</si>
  <si>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</si>
  <si>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</si>
  <si>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</si>
  <si>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</si>
  <si>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</si>
  <si>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</si>
  <si>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</si>
  <si>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</si>
  <si>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</si>
  <si>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</si>
  <si>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</si>
  <si>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</si>
  <si>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</si>
  <si>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</si>
  <si>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</si>
  <si>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</si>
  <si>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</si>
  <si>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</si>
  <si>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</si>
  <si>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</si>
  <si>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</si>
  <si>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</si>
  <si>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</si>
  <si>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</si>
  <si>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</si>
  <si>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</si>
  <si>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</si>
  <si>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</si>
  <si>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</si>
  <si>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</si>
  <si>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</si>
  <si>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</si>
  <si>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</si>
  <si>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</si>
  <si>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</si>
  <si>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</si>
  <si>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</si>
  <si>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</si>
  <si>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</si>
  <si>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</si>
  <si>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</si>
  <si>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</si>
  <si>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</si>
  <si>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</si>
  <si>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新庄市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</si>
  <si>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</si>
  <si>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</si>
  <si>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</si>
  <si>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</si>
  <si>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</si>
  <si>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</si>
  <si>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</si>
  <si>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</si>
  <si>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</si>
  <si>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</si>
  <si>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</si>
  <si>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</si>
  <si>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</si>
  <si>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</si>
  <si>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</si>
  <si>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</si>
  <si>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①有形固定資産減価償却率は償却資産における減価償却済みの割合を示す比率で、減価償却の進み具合や資産の老朽化の度合いを知ることができます。比率は右肩上がりとなっており老朽化が進んでいます。
　本市水道事業は昭和31年の給水開始後、平成初期の第2次拡張事業により管路延長が大幅に伸びたこともあり管路経年化率はまだ低い水準と言えます。しかし、今後、第2次拡張事業時に集中的に整備した管路が老朽化した際に、それらを同時期に更新することは経営上困難であり、平準化して更新することが必要となります。これらの比率の推移を注視しながら、将来の管路更新を計画的に行っていきます。</t>
    <phoneticPr fontId="4"/>
  </si>
  <si>
    <t>　①経常収支比率については、前年度に比べ1.19ポイントの増となりました。これは、豪雪の影響により給水収益は増となりましたが、高料金対策等一般会計繰入金が大幅に減少したことにより経常収益が4百万円の減となった一方で、職員を1名削減したことや企業債利子償還金の減などにより経常費用が15百万円の減となったことによるものです。しかし、依然として類似団体平均より大幅に低く、厳しい経営状況となっています。高料金対策や統合水道企業債利子償還金に係る一般会計繰入金などの他会計補助金は今後減少し、給水収益についても人口減少に伴い減少していくことが予測されることから、今後は、業務の効率化による経費縮減だけでなく料金改定も含めた経営基盤の強化が必要です。
　③流動比率については、企業債の償還が進み、新たな借り入れも抑制していることで良好な数値となっていますが、今後は老朽化した施設の更新により現金預金が減少していくことが予測されるため注視が必要です。
　④企業債残高対給水収益比率については、近年新たな借り入れを行っていないため年々改善しています。ただし、将来的には、老朽化資産の更新費用が多額となることから、新たな企業債の借入が必要となります。
　⑤料金回収率、⑥給水原価、⑦施設利用率については、①経常収支比率と同様の理由により、数値が変動しています。
　水源をほぼ県からの受水としている点や地理的要因などにより、⑤料金回収率は100％を下回り、⑥給水原価も類似団体平均より大幅に高い値となっていますが、今後は業務の効率化による経費縮減や施設の統廃合及びダウンサイジングの検討など、給水原価の低減に努めていきます。
　⑧有収率については、漏水調査等の対策と老朽管更新を計画的に行っていくことで改善を目指します。</t>
    <rPh sb="14" eb="17">
      <t>ゼンネンド</t>
    </rPh>
    <rPh sb="18" eb="19">
      <t>クラ</t>
    </rPh>
    <rPh sb="29" eb="30">
      <t>ゾウ</t>
    </rPh>
    <rPh sb="54" eb="55">
      <t>ゾウ</t>
    </rPh>
    <rPh sb="63" eb="66">
      <t>コウリョウキン</t>
    </rPh>
    <rPh sb="66" eb="68">
      <t>タイサク</t>
    </rPh>
    <rPh sb="68" eb="69">
      <t>トウ</t>
    </rPh>
    <rPh sb="69" eb="71">
      <t>イッパン</t>
    </rPh>
    <rPh sb="71" eb="73">
      <t>カイケイ</t>
    </rPh>
    <rPh sb="73" eb="75">
      <t>クリイレ</t>
    </rPh>
    <rPh sb="75" eb="76">
      <t>キン</t>
    </rPh>
    <rPh sb="77" eb="79">
      <t>オオハバ</t>
    </rPh>
    <rPh sb="80" eb="82">
      <t>ゲンショウ</t>
    </rPh>
    <rPh sb="89" eb="91">
      <t>ケイジョウ</t>
    </rPh>
    <rPh sb="91" eb="93">
      <t>シュウエキ</t>
    </rPh>
    <rPh sb="95" eb="98">
      <t>ヒャクマンエン</t>
    </rPh>
    <rPh sb="99" eb="100">
      <t>ゲン</t>
    </rPh>
    <rPh sb="104" eb="106">
      <t>イッポウ</t>
    </rPh>
    <rPh sb="112" eb="113">
      <t>メイ</t>
    </rPh>
    <rPh sb="113" eb="115">
      <t>サクゲン</t>
    </rPh>
    <rPh sb="142" eb="145">
      <t>ヒャクマンエン</t>
    </rPh>
    <rPh sb="178" eb="180">
      <t>オオハバ</t>
    </rPh>
    <rPh sb="257" eb="258">
      <t>トモナ</t>
    </rPh>
    <rPh sb="268" eb="270">
      <t>ヨソク</t>
    </rPh>
    <rPh sb="334" eb="336">
      <t>キギョウ</t>
    </rPh>
    <rPh sb="336" eb="337">
      <t>サイ</t>
    </rPh>
    <rPh sb="338" eb="340">
      <t>ショウカン</t>
    </rPh>
    <rPh sb="341" eb="342">
      <t>スス</t>
    </rPh>
    <rPh sb="344" eb="345">
      <t>アラ</t>
    </rPh>
    <rPh sb="347" eb="348">
      <t>カ</t>
    </rPh>
    <rPh sb="349" eb="350">
      <t>イ</t>
    </rPh>
    <rPh sb="352" eb="354">
      <t>ヨクセイ</t>
    </rPh>
    <rPh sb="361" eb="363">
      <t>リョウコウ</t>
    </rPh>
    <rPh sb="364" eb="366">
      <t>スウチ</t>
    </rPh>
    <rPh sb="375" eb="377">
      <t>コンゴ</t>
    </rPh>
    <rPh sb="378" eb="381">
      <t>ロウキュウカ</t>
    </rPh>
    <rPh sb="383" eb="385">
      <t>シセツ</t>
    </rPh>
    <rPh sb="386" eb="388">
      <t>コウシン</t>
    </rPh>
    <rPh sb="405" eb="407">
      <t>ヨソク</t>
    </rPh>
    <rPh sb="649" eb="651">
      <t>コンゴ</t>
    </rPh>
    <phoneticPr fontId="4"/>
  </si>
  <si>
    <t>　本市水道事業は、平成28年度に純損失を計上して以降、経常収支比率はほぼ100％と、収支が均衡した非常に厳しい経営状況となっています。今後も、人口減少に伴い有収水量は減少傾向となることから、水道料金の見直しを計画的に行うことを検討するとともに、業務の効率化による経費縮減や料金収納率の向上に努めていきます。
　また、今後、老朽化する施設等の更新に多額の費用が見込まれますが、令和２年３月に策定したアセットマネジメントでは、建設改良費の縮減のため独自の更新年数の設定や更新時期の平準化を計画しました。
　全国的に課題となっている水道事業の広域化・広域連携については、近隣町村だけでなく県を含めて調査、研究の取り組みを行っています。
　将来にわたり安定的な水道事業経営を行っていくために、より一層の経営健全化に努めていきます。</t>
    <rPh sb="78" eb="80">
      <t>ユウシュウ</t>
    </rPh>
    <rPh sb="80" eb="82">
      <t>スイリョウ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</si>
</sst>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0.12</c:v>
                </c:pt>
                <c:pt idx="2">
                  <c:v>0.65</c:v>
                </c:pt>
                <c:pt idx="3">
                  <c:v>0.22</c:v>
                </c:pt>
                <c:pt idx="4">
                  <c:v>0.32</c:v>
                </c:pt>
              </c:numCache>
            </c:numRef>
          </c:val>
          <c:extLst>
            <c:ext xmlns:c16="http://schemas.microsoft.com/office/drawing/2014/chart" uri="{C3380CC4-5D6E-409C-BE32-E72D297353CC}">
              <c16:uniqueId val="{00000000-A530-400E-91D3-5203152432E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A530-400E-91D3-5203152432E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57.57</c:v>
                </c:pt>
                <c:pt idx="1">
                  <c:v>58.43</c:v>
                </c:pt>
                <c:pt idx="2">
                  <c:v>64.849999999999994</c:v>
                </c:pt>
                <c:pt idx="3">
                  <c:v>63.51</c:v>
                </c:pt>
                <c:pt idx="4">
                  <c:v>64.58</c:v>
                </c:pt>
              </c:numCache>
            </c:numRef>
          </c:val>
          <c:extLst>
            <c:ext xmlns:c16="http://schemas.microsoft.com/office/drawing/2014/chart" uri="{C3380CC4-5D6E-409C-BE32-E72D297353CC}">
              <c16:uniqueId val="{00000000-B2F5-4073-B7A1-A215C68F38C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B2F5-4073-B7A1-A215C68F38C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84.16</c:v>
                </c:pt>
                <c:pt idx="1">
                  <c:v>84.19</c:v>
                </c:pt>
                <c:pt idx="2">
                  <c:v>84.19</c:v>
                </c:pt>
                <c:pt idx="3">
                  <c:v>84.26</c:v>
                </c:pt>
                <c:pt idx="4">
                  <c:v>84.26</c:v>
                </c:pt>
              </c:numCache>
            </c:numRef>
          </c:val>
          <c:extLst>
            <c:ext xmlns:c16="http://schemas.microsoft.com/office/drawing/2014/chart" uri="{C3380CC4-5D6E-409C-BE32-E72D297353CC}">
              <c16:uniqueId val="{00000000-D2D8-469C-8DA3-D803A4FAF20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D2D8-469C-8DA3-D803A4FAF20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99.98</c:v>
                </c:pt>
                <c:pt idx="1">
                  <c:v>101.49</c:v>
                </c:pt>
                <c:pt idx="2">
                  <c:v>102.37</c:v>
                </c:pt>
                <c:pt idx="3">
                  <c:v>101.75</c:v>
                </c:pt>
                <c:pt idx="4">
                  <c:v>102.94</c:v>
                </c:pt>
              </c:numCache>
            </c:numRef>
          </c:val>
          <c:extLst>
            <c:ext xmlns:c16="http://schemas.microsoft.com/office/drawing/2014/chart" uri="{C3380CC4-5D6E-409C-BE32-E72D297353CC}">
              <c16:uniqueId val="{00000000-9C48-4F56-B5CB-1AEA85599E5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9C48-4F56-B5CB-1AEA85599E5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46.48</c:v>
                </c:pt>
                <c:pt idx="1">
                  <c:v>48.39</c:v>
                </c:pt>
                <c:pt idx="2">
                  <c:v>50.14</c:v>
                </c:pt>
                <c:pt idx="3">
                  <c:v>50.44</c:v>
                </c:pt>
                <c:pt idx="4">
                  <c:v>52.13</c:v>
                </c:pt>
              </c:numCache>
            </c:numRef>
          </c:val>
          <c:extLst>
            <c:ext xmlns:c16="http://schemas.microsoft.com/office/drawing/2014/chart" uri="{C3380CC4-5D6E-409C-BE32-E72D297353CC}">
              <c16:uniqueId val="{00000000-2AB9-47CD-BFDA-3221CA5DCD3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2AB9-47CD-BFDA-3221CA5DCD3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0.79</c:v>
                </c:pt>
                <c:pt idx="1">
                  <c:v>4.57</c:v>
                </c:pt>
                <c:pt idx="2">
                  <c:v>4.6399999999999997</c:v>
                </c:pt>
                <c:pt idx="3">
                  <c:v>5.0199999999999996</c:v>
                </c:pt>
                <c:pt idx="4">
                  <c:v>5.21</c:v>
                </c:pt>
              </c:numCache>
            </c:numRef>
          </c:val>
          <c:extLst>
            <c:ext xmlns:c16="http://schemas.microsoft.com/office/drawing/2014/chart" uri="{C3380CC4-5D6E-409C-BE32-E72D297353CC}">
              <c16:uniqueId val="{00000000-CD2B-4DBB-B966-86AD215846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CD2B-4DBB-B966-86AD215846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F3-4001-90D6-9C16CC7F96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D7F3-4001-90D6-9C16CC7F96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385.5</c:v>
                </c:pt>
                <c:pt idx="1">
                  <c:v>364.61</c:v>
                </c:pt>
                <c:pt idx="2">
                  <c:v>347.33</c:v>
                </c:pt>
                <c:pt idx="3">
                  <c:v>373.99</c:v>
                </c:pt>
                <c:pt idx="4">
                  <c:v>431</c:v>
                </c:pt>
              </c:numCache>
            </c:numRef>
          </c:val>
          <c:extLst>
            <c:ext xmlns:c16="http://schemas.microsoft.com/office/drawing/2014/chart" uri="{C3380CC4-5D6E-409C-BE32-E72D297353CC}">
              <c16:uniqueId val="{00000000-5A3B-4ADD-B215-D1B07679063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5A3B-4ADD-B215-D1B07679063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243.52</c:v>
                </c:pt>
                <c:pt idx="1">
                  <c:v>211.63</c:v>
                </c:pt>
                <c:pt idx="2">
                  <c:v>182.96</c:v>
                </c:pt>
                <c:pt idx="3">
                  <c:v>158</c:v>
                </c:pt>
                <c:pt idx="4">
                  <c:v>125.34</c:v>
                </c:pt>
              </c:numCache>
            </c:numRef>
          </c:val>
          <c:extLst>
            <c:ext xmlns:c16="http://schemas.microsoft.com/office/drawing/2014/chart" uri="{C3380CC4-5D6E-409C-BE32-E72D297353CC}">
              <c16:uniqueId val="{00000000-F0FE-45F5-B61D-65FEB7CCFB0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F0FE-45F5-B61D-65FEB7CCFB0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92.53</c:v>
                </c:pt>
                <c:pt idx="1">
                  <c:v>92.5</c:v>
                </c:pt>
                <c:pt idx="2">
                  <c:v>96.01</c:v>
                </c:pt>
                <c:pt idx="3">
                  <c:v>93.58</c:v>
                </c:pt>
                <c:pt idx="4">
                  <c:v>97.49</c:v>
                </c:pt>
              </c:numCache>
            </c:numRef>
          </c:val>
          <c:extLst>
            <c:ext xmlns:c16="http://schemas.microsoft.com/office/drawing/2014/chart" uri="{C3380CC4-5D6E-409C-BE32-E72D297353CC}">
              <c16:uniqueId val="{00000000-E972-4012-9DFB-87D682AF3F6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E972-4012-9DFB-87D682AF3F6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279.86</c:v>
                </c:pt>
                <c:pt idx="1">
                  <c:v>281.01</c:v>
                </c:pt>
                <c:pt idx="2">
                  <c:v>270.58999999999997</c:v>
                </c:pt>
                <c:pt idx="3">
                  <c:v>276.19</c:v>
                </c:pt>
                <c:pt idx="4">
                  <c:v>265.14999999999998</c:v>
                </c:pt>
              </c:numCache>
            </c:numRef>
          </c:val>
          <c:extLst>
            <c:ext xmlns:c16="http://schemas.microsoft.com/office/drawing/2014/chart" uri="{C3380CC4-5D6E-409C-BE32-E72D297353CC}">
              <c16:uniqueId val="{00000000-CB4E-4A74-8A01-212D5865A18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CB4E-4A74-8A01-212D5865A18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山形県　新庄市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A5</v>
      </c>
      <c r="X8" s="77"/>
      <c r="Y8" s="77"/>
      <c r="Z8" s="77"/>
      <c r="AA8" s="77"/>
      <c r="AB8" s="77"/>
      <c r="AC8" s="77"/>
      <c r="AD8" s="77" t="str">
        <f>データ!$M$6</f>
        <v>非設置</v>
      </c>
      <c r="AE8" s="77"/>
      <c r="AF8" s="77"/>
      <c r="AG8" s="77"/>
      <c r="AH8" s="77"/>
      <c r="AI8" s="77"/>
      <c r="AJ8" s="77"/>
      <c r="AK8" s="4"/>
      <c r="AL8" s="65">
        <f>データ!$R$6</f>
        <v>34787</v>
      </c>
      <c r="AM8" s="65"/>
      <c r="AN8" s="65"/>
      <c r="AO8" s="65"/>
      <c r="AP8" s="65"/>
      <c r="AQ8" s="65"/>
      <c r="AR8" s="65"/>
      <c r="AS8" s="65"/>
      <c r="AT8" s="61">
        <f>データ!$S$6</f>
        <v>222.85</v>
      </c>
      <c r="AU8" s="62"/>
      <c r="AV8" s="62"/>
      <c r="AW8" s="62"/>
      <c r="AX8" s="62"/>
      <c r="AY8" s="62"/>
      <c r="AZ8" s="62"/>
      <c r="BA8" s="62"/>
      <c r="BB8" s="64">
        <f>データ!$T$6</f>
        <v>156.1</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90.62</v>
      </c>
      <c r="J10" s="62"/>
      <c r="K10" s="62"/>
      <c r="L10" s="62"/>
      <c r="M10" s="62"/>
      <c r="N10" s="62"/>
      <c r="O10" s="63"/>
      <c r="P10" s="64">
        <f>データ!$P$6</f>
        <v>96.1</v>
      </c>
      <c r="Q10" s="64"/>
      <c r="R10" s="64"/>
      <c r="S10" s="64"/>
      <c r="T10" s="64"/>
      <c r="U10" s="64"/>
      <c r="V10" s="64"/>
      <c r="W10" s="65">
        <f>データ!$Q$6</f>
        <v>4620</v>
      </c>
      <c r="X10" s="65"/>
      <c r="Y10" s="65"/>
      <c r="Z10" s="65"/>
      <c r="AA10" s="65"/>
      <c r="AB10" s="65"/>
      <c r="AC10" s="65"/>
      <c r="AD10" s="2"/>
      <c r="AE10" s="2"/>
      <c r="AF10" s="2"/>
      <c r="AG10" s="2"/>
      <c r="AH10" s="4"/>
      <c r="AI10" s="4"/>
      <c r="AJ10" s="4"/>
      <c r="AK10" s="4"/>
      <c r="AL10" s="65">
        <f>データ!$U$6</f>
        <v>33178</v>
      </c>
      <c r="AM10" s="65"/>
      <c r="AN10" s="65"/>
      <c r="AO10" s="65"/>
      <c r="AP10" s="65"/>
      <c r="AQ10" s="65"/>
      <c r="AR10" s="65"/>
      <c r="AS10" s="65"/>
      <c r="AT10" s="61">
        <f>データ!$V$6</f>
        <v>66.8</v>
      </c>
      <c r="AU10" s="62"/>
      <c r="AV10" s="62"/>
      <c r="AW10" s="62"/>
      <c r="AX10" s="62"/>
      <c r="AY10" s="62"/>
      <c r="AZ10" s="62"/>
      <c r="BA10" s="62"/>
      <c r="BB10" s="64">
        <f>データ!$W$6</f>
        <v>496.68</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111</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110</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112</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pDoQToWDl01VsfjwoUaU5IulzKgB4DcRb/ql7vi7XlCmiQPjyLcFv8u4u5uyT9CXsrKO7MuCQ90APYSDoX6QA==" saltValue="Q6h744CTs2cv64gcjMv26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62057</v>
      </c>
      <c r="D6" s="34">
        <f t="shared" si="3"/>
        <v>46</v>
      </c>
      <c r="E6" s="34">
        <f t="shared" si="3"/>
        <v>1</v>
      </c>
      <c r="F6" s="34">
        <f t="shared" si="3"/>
        <v>0</v>
      </c>
      <c r="G6" s="34">
        <f t="shared" si="3"/>
        <v>1</v>
      </c>
      <c r="H6" s="34" t="str">
        <f t="shared" si="3"/>
        <v>山形県　新庄市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90.62</v>
      </c>
      <c r="P6" s="35">
        <f t="shared" si="3"/>
        <v>96.1</v>
      </c>
      <c r="Q6" s="35">
        <f t="shared" si="3"/>
        <v>4620</v>
      </c>
      <c r="R6" s="35">
        <f t="shared" si="3"/>
        <v>34787</v>
      </c>
      <c r="S6" s="35">
        <f t="shared" si="3"/>
        <v>222.85</v>
      </c>
      <c r="T6" s="35">
        <f t="shared" si="3"/>
        <v>156.1</v>
      </c>
      <c r="U6" s="35">
        <f t="shared" si="3"/>
        <v>33178</v>
      </c>
      <c r="V6" s="35">
        <f t="shared" si="3"/>
        <v>66.8</v>
      </c>
      <c r="W6" s="35">
        <f t="shared" si="3"/>
        <v>496.68</v>
      </c>
      <c r="X6" s="36">
        <f>IF(X7="",NA(),X7)</f>
        <v>99.98</v>
      </c>
      <c r="Y6" s="36">
        <f t="shared" ref="Y6:AG6" si="4">IF(Y7="",NA(),Y7)</f>
        <v>101.49</v>
      </c>
      <c r="Z6" s="36">
        <f t="shared" si="4"/>
        <v>102.37</v>
      </c>
      <c r="AA6" s="36">
        <f t="shared" si="4"/>
        <v>101.75</v>
      </c>
      <c r="AB6" s="36">
        <f t="shared" si="4"/>
        <v>102.94</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385.5</v>
      </c>
      <c r="AU6" s="36">
        <f t="shared" ref="AU6:BC6" si="6">IF(AU7="",NA(),AU7)</f>
        <v>364.61</v>
      </c>
      <c r="AV6" s="36">
        <f t="shared" si="6"/>
        <v>347.33</v>
      </c>
      <c r="AW6" s="36">
        <f t="shared" si="6"/>
        <v>373.99</v>
      </c>
      <c r="AX6" s="36">
        <f t="shared" si="6"/>
        <v>431</v>
      </c>
      <c r="AY6" s="36">
        <f t="shared" si="6"/>
        <v>377.63</v>
      </c>
      <c r="AZ6" s="36">
        <f t="shared" si="6"/>
        <v>357.34</v>
      </c>
      <c r="BA6" s="36">
        <f t="shared" si="6"/>
        <v>366.03</v>
      </c>
      <c r="BB6" s="36">
        <f t="shared" si="6"/>
        <v>365.18</v>
      </c>
      <c r="BC6" s="36">
        <f t="shared" si="6"/>
        <v>327.77</v>
      </c>
      <c r="BD6" s="35" t="str">
        <f>IF(BD7="","",IF(BD7="-","【-】","【"&amp;SUBSTITUTE(TEXT(BD7,"#,##0.00"),"-","△")&amp;"】"))</f>
        <v>【260.31】</v>
      </c>
      <c r="BE6" s="36">
        <f>IF(BE7="",NA(),BE7)</f>
        <v>243.52</v>
      </c>
      <c r="BF6" s="36">
        <f t="shared" ref="BF6:BN6" si="7">IF(BF7="",NA(),BF7)</f>
        <v>211.63</v>
      </c>
      <c r="BG6" s="36">
        <f t="shared" si="7"/>
        <v>182.96</v>
      </c>
      <c r="BH6" s="36">
        <f t="shared" si="7"/>
        <v>158</v>
      </c>
      <c r="BI6" s="36">
        <f t="shared" si="7"/>
        <v>125.34</v>
      </c>
      <c r="BJ6" s="36">
        <f t="shared" si="7"/>
        <v>364.71</v>
      </c>
      <c r="BK6" s="36">
        <f t="shared" si="7"/>
        <v>373.69</v>
      </c>
      <c r="BL6" s="36">
        <f t="shared" si="7"/>
        <v>370.12</v>
      </c>
      <c r="BM6" s="36">
        <f t="shared" si="7"/>
        <v>371.65</v>
      </c>
      <c r="BN6" s="36">
        <f t="shared" si="7"/>
        <v>397.1</v>
      </c>
      <c r="BO6" s="35" t="str">
        <f>IF(BO7="","",IF(BO7="-","【-】","【"&amp;SUBSTITUTE(TEXT(BO7,"#,##0.00"),"-","△")&amp;"】"))</f>
        <v>【275.67】</v>
      </c>
      <c r="BP6" s="36">
        <f>IF(BP7="",NA(),BP7)</f>
        <v>92.53</v>
      </c>
      <c r="BQ6" s="36">
        <f t="shared" ref="BQ6:BY6" si="8">IF(BQ7="",NA(),BQ7)</f>
        <v>92.5</v>
      </c>
      <c r="BR6" s="36">
        <f t="shared" si="8"/>
        <v>96.01</v>
      </c>
      <c r="BS6" s="36">
        <f t="shared" si="8"/>
        <v>93.58</v>
      </c>
      <c r="BT6" s="36">
        <f t="shared" si="8"/>
        <v>97.49</v>
      </c>
      <c r="BU6" s="36">
        <f t="shared" si="8"/>
        <v>100.65</v>
      </c>
      <c r="BV6" s="36">
        <f t="shared" si="8"/>
        <v>99.87</v>
      </c>
      <c r="BW6" s="36">
        <f t="shared" si="8"/>
        <v>100.42</v>
      </c>
      <c r="BX6" s="36">
        <f t="shared" si="8"/>
        <v>98.77</v>
      </c>
      <c r="BY6" s="36">
        <f t="shared" si="8"/>
        <v>95.79</v>
      </c>
      <c r="BZ6" s="35" t="str">
        <f>IF(BZ7="","",IF(BZ7="-","【-】","【"&amp;SUBSTITUTE(TEXT(BZ7,"#,##0.00"),"-","△")&amp;"】"))</f>
        <v>【100.05】</v>
      </c>
      <c r="CA6" s="36">
        <f>IF(CA7="",NA(),CA7)</f>
        <v>279.86</v>
      </c>
      <c r="CB6" s="36">
        <f t="shared" ref="CB6:CJ6" si="9">IF(CB7="",NA(),CB7)</f>
        <v>281.01</v>
      </c>
      <c r="CC6" s="36">
        <f t="shared" si="9"/>
        <v>270.58999999999997</v>
      </c>
      <c r="CD6" s="36">
        <f t="shared" si="9"/>
        <v>276.19</v>
      </c>
      <c r="CE6" s="36">
        <f t="shared" si="9"/>
        <v>265.14999999999998</v>
      </c>
      <c r="CF6" s="36">
        <f t="shared" si="9"/>
        <v>170.19</v>
      </c>
      <c r="CG6" s="36">
        <f t="shared" si="9"/>
        <v>171.81</v>
      </c>
      <c r="CH6" s="36">
        <f t="shared" si="9"/>
        <v>171.67</v>
      </c>
      <c r="CI6" s="36">
        <f t="shared" si="9"/>
        <v>173.67</v>
      </c>
      <c r="CJ6" s="36">
        <f t="shared" si="9"/>
        <v>171.13</v>
      </c>
      <c r="CK6" s="35" t="str">
        <f>IF(CK7="","",IF(CK7="-","【-】","【"&amp;SUBSTITUTE(TEXT(CK7,"#,##0.00"),"-","△")&amp;"】"))</f>
        <v>【166.40】</v>
      </c>
      <c r="CL6" s="36">
        <f>IF(CL7="",NA(),CL7)</f>
        <v>57.57</v>
      </c>
      <c r="CM6" s="36">
        <f t="shared" ref="CM6:CU6" si="10">IF(CM7="",NA(),CM7)</f>
        <v>58.43</v>
      </c>
      <c r="CN6" s="36">
        <f t="shared" si="10"/>
        <v>64.849999999999994</v>
      </c>
      <c r="CO6" s="36">
        <f t="shared" si="10"/>
        <v>63.51</v>
      </c>
      <c r="CP6" s="36">
        <f t="shared" si="10"/>
        <v>64.58</v>
      </c>
      <c r="CQ6" s="36">
        <f t="shared" si="10"/>
        <v>59.01</v>
      </c>
      <c r="CR6" s="36">
        <f t="shared" si="10"/>
        <v>60.03</v>
      </c>
      <c r="CS6" s="36">
        <f t="shared" si="10"/>
        <v>59.74</v>
      </c>
      <c r="CT6" s="36">
        <f t="shared" si="10"/>
        <v>59.67</v>
      </c>
      <c r="CU6" s="36">
        <f t="shared" si="10"/>
        <v>60.12</v>
      </c>
      <c r="CV6" s="35" t="str">
        <f>IF(CV7="","",IF(CV7="-","【-】","【"&amp;SUBSTITUTE(TEXT(CV7,"#,##0.00"),"-","△")&amp;"】"))</f>
        <v>【60.69】</v>
      </c>
      <c r="CW6" s="36">
        <f>IF(CW7="",NA(),CW7)</f>
        <v>84.16</v>
      </c>
      <c r="CX6" s="36">
        <f t="shared" ref="CX6:DF6" si="11">IF(CX7="",NA(),CX7)</f>
        <v>84.19</v>
      </c>
      <c r="CY6" s="36">
        <f t="shared" si="11"/>
        <v>84.19</v>
      </c>
      <c r="CZ6" s="36">
        <f t="shared" si="11"/>
        <v>84.26</v>
      </c>
      <c r="DA6" s="36">
        <f t="shared" si="11"/>
        <v>84.26</v>
      </c>
      <c r="DB6" s="36">
        <f t="shared" si="11"/>
        <v>85.37</v>
      </c>
      <c r="DC6" s="36">
        <f t="shared" si="11"/>
        <v>84.81</v>
      </c>
      <c r="DD6" s="36">
        <f t="shared" si="11"/>
        <v>84.8</v>
      </c>
      <c r="DE6" s="36">
        <f t="shared" si="11"/>
        <v>84.6</v>
      </c>
      <c r="DF6" s="36">
        <f t="shared" si="11"/>
        <v>84.24</v>
      </c>
      <c r="DG6" s="35" t="str">
        <f>IF(DG7="","",IF(DG7="-","【-】","【"&amp;SUBSTITUTE(TEXT(DG7,"#,##0.00"),"-","△")&amp;"】"))</f>
        <v>【89.82】</v>
      </c>
      <c r="DH6" s="36">
        <f>IF(DH7="",NA(),DH7)</f>
        <v>46.48</v>
      </c>
      <c r="DI6" s="36">
        <f t="shared" ref="DI6:DQ6" si="12">IF(DI7="",NA(),DI7)</f>
        <v>48.39</v>
      </c>
      <c r="DJ6" s="36">
        <f t="shared" si="12"/>
        <v>50.14</v>
      </c>
      <c r="DK6" s="36">
        <f t="shared" si="12"/>
        <v>50.44</v>
      </c>
      <c r="DL6" s="36">
        <f t="shared" si="12"/>
        <v>52.13</v>
      </c>
      <c r="DM6" s="36">
        <f t="shared" si="12"/>
        <v>46.9</v>
      </c>
      <c r="DN6" s="36">
        <f t="shared" si="12"/>
        <v>47.28</v>
      </c>
      <c r="DO6" s="36">
        <f t="shared" si="12"/>
        <v>47.66</v>
      </c>
      <c r="DP6" s="36">
        <f t="shared" si="12"/>
        <v>48.17</v>
      </c>
      <c r="DQ6" s="36">
        <f t="shared" si="12"/>
        <v>48.83</v>
      </c>
      <c r="DR6" s="35" t="str">
        <f>IF(DR7="","",IF(DR7="-","【-】","【"&amp;SUBSTITUTE(TEXT(DR7,"#,##0.00"),"-","△")&amp;"】"))</f>
        <v>【50.19】</v>
      </c>
      <c r="DS6" s="36">
        <f>IF(DS7="",NA(),DS7)</f>
        <v>0.79</v>
      </c>
      <c r="DT6" s="36">
        <f t="shared" ref="DT6:EB6" si="13">IF(DT7="",NA(),DT7)</f>
        <v>4.57</v>
      </c>
      <c r="DU6" s="36">
        <f t="shared" si="13"/>
        <v>4.6399999999999997</v>
      </c>
      <c r="DV6" s="36">
        <f t="shared" si="13"/>
        <v>5.0199999999999996</v>
      </c>
      <c r="DW6" s="36">
        <f t="shared" si="13"/>
        <v>5.21</v>
      </c>
      <c r="DX6" s="36">
        <f t="shared" si="13"/>
        <v>12.03</v>
      </c>
      <c r="DY6" s="36">
        <f t="shared" si="13"/>
        <v>12.19</v>
      </c>
      <c r="DZ6" s="36">
        <f t="shared" si="13"/>
        <v>15.1</v>
      </c>
      <c r="EA6" s="36">
        <f t="shared" si="13"/>
        <v>17.12</v>
      </c>
      <c r="EB6" s="36">
        <f t="shared" si="13"/>
        <v>18.18</v>
      </c>
      <c r="EC6" s="35" t="str">
        <f>IF(EC7="","",IF(EC7="-","【-】","【"&amp;SUBSTITUTE(TEXT(EC7,"#,##0.00"),"-","△")&amp;"】"))</f>
        <v>【20.63】</v>
      </c>
      <c r="ED6" s="35">
        <f>IF(ED7="",NA(),ED7)</f>
        <v>0</v>
      </c>
      <c r="EE6" s="36">
        <f t="shared" ref="EE6:EM6" si="14">IF(EE7="",NA(),EE7)</f>
        <v>0.12</v>
      </c>
      <c r="EF6" s="36">
        <f t="shared" si="14"/>
        <v>0.65</v>
      </c>
      <c r="EG6" s="36">
        <f t="shared" si="14"/>
        <v>0.22</v>
      </c>
      <c r="EH6" s="36">
        <f t="shared" si="14"/>
        <v>0.32</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62057</v>
      </c>
      <c r="D7" s="38">
        <v>46</v>
      </c>
      <c r="E7" s="38">
        <v>1</v>
      </c>
      <c r="F7" s="38">
        <v>0</v>
      </c>
      <c r="G7" s="38">
        <v>1</v>
      </c>
      <c r="H7" s="38" t="s">
        <v>93</v>
      </c>
      <c r="I7" s="38" t="s">
        <v>94</v>
      </c>
      <c r="J7" s="38" t="s">
        <v>95</v>
      </c>
      <c r="K7" s="38" t="s">
        <v>96</v>
      </c>
      <c r="L7" s="38" t="s">
        <v>97</v>
      </c>
      <c r="M7" s="38" t="s">
        <v>98</v>
      </c>
      <c r="N7" s="39" t="s">
        <v>99</v>
      </c>
      <c r="O7" s="39">
        <v>90.62</v>
      </c>
      <c r="P7" s="39">
        <v>96.1</v>
      </c>
      <c r="Q7" s="39">
        <v>4620</v>
      </c>
      <c r="R7" s="39">
        <v>34787</v>
      </c>
      <c r="S7" s="39">
        <v>222.85</v>
      </c>
      <c r="T7" s="39">
        <v>156.1</v>
      </c>
      <c r="U7" s="39">
        <v>33178</v>
      </c>
      <c r="V7" s="39">
        <v>66.8</v>
      </c>
      <c r="W7" s="39">
        <v>496.68</v>
      </c>
      <c r="X7" s="39">
        <v>99.98</v>
      </c>
      <c r="Y7" s="39">
        <v>101.49</v>
      </c>
      <c r="Z7" s="39">
        <v>102.37</v>
      </c>
      <c r="AA7" s="39">
        <v>101.75</v>
      </c>
      <c r="AB7" s="39">
        <v>102.94</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385.5</v>
      </c>
      <c r="AU7" s="39">
        <v>364.61</v>
      </c>
      <c r="AV7" s="39">
        <v>347.33</v>
      </c>
      <c r="AW7" s="39">
        <v>373.99</v>
      </c>
      <c r="AX7" s="39">
        <v>431</v>
      </c>
      <c r="AY7" s="39">
        <v>377.63</v>
      </c>
      <c r="AZ7" s="39">
        <v>357.34</v>
      </c>
      <c r="BA7" s="39">
        <v>366.03</v>
      </c>
      <c r="BB7" s="39">
        <v>365.18</v>
      </c>
      <c r="BC7" s="39">
        <v>327.77</v>
      </c>
      <c r="BD7" s="39">
        <v>260.31</v>
      </c>
      <c r="BE7" s="39">
        <v>243.52</v>
      </c>
      <c r="BF7" s="39">
        <v>211.63</v>
      </c>
      <c r="BG7" s="39">
        <v>182.96</v>
      </c>
      <c r="BH7" s="39">
        <v>158</v>
      </c>
      <c r="BI7" s="39">
        <v>125.34</v>
      </c>
      <c r="BJ7" s="39">
        <v>364.71</v>
      </c>
      <c r="BK7" s="39">
        <v>373.69</v>
      </c>
      <c r="BL7" s="39">
        <v>370.12</v>
      </c>
      <c r="BM7" s="39">
        <v>371.65</v>
      </c>
      <c r="BN7" s="39">
        <v>397.1</v>
      </c>
      <c r="BO7" s="39">
        <v>275.67</v>
      </c>
      <c r="BP7" s="39">
        <v>92.53</v>
      </c>
      <c r="BQ7" s="39">
        <v>92.5</v>
      </c>
      <c r="BR7" s="39">
        <v>96.01</v>
      </c>
      <c r="BS7" s="39">
        <v>93.58</v>
      </c>
      <c r="BT7" s="39">
        <v>97.49</v>
      </c>
      <c r="BU7" s="39">
        <v>100.65</v>
      </c>
      <c r="BV7" s="39">
        <v>99.87</v>
      </c>
      <c r="BW7" s="39">
        <v>100.42</v>
      </c>
      <c r="BX7" s="39">
        <v>98.77</v>
      </c>
      <c r="BY7" s="39">
        <v>95.79</v>
      </c>
      <c r="BZ7" s="39">
        <v>100.05</v>
      </c>
      <c r="CA7" s="39">
        <v>279.86</v>
      </c>
      <c r="CB7" s="39">
        <v>281.01</v>
      </c>
      <c r="CC7" s="39">
        <v>270.58999999999997</v>
      </c>
      <c r="CD7" s="39">
        <v>276.19</v>
      </c>
      <c r="CE7" s="39">
        <v>265.14999999999998</v>
      </c>
      <c r="CF7" s="39">
        <v>170.19</v>
      </c>
      <c r="CG7" s="39">
        <v>171.81</v>
      </c>
      <c r="CH7" s="39">
        <v>171.67</v>
      </c>
      <c r="CI7" s="39">
        <v>173.67</v>
      </c>
      <c r="CJ7" s="39">
        <v>171.13</v>
      </c>
      <c r="CK7" s="39">
        <v>166.4</v>
      </c>
      <c r="CL7" s="39">
        <v>57.57</v>
      </c>
      <c r="CM7" s="39">
        <v>58.43</v>
      </c>
      <c r="CN7" s="39">
        <v>64.849999999999994</v>
      </c>
      <c r="CO7" s="39">
        <v>63.51</v>
      </c>
      <c r="CP7" s="39">
        <v>64.58</v>
      </c>
      <c r="CQ7" s="39">
        <v>59.01</v>
      </c>
      <c r="CR7" s="39">
        <v>60.03</v>
      </c>
      <c r="CS7" s="39">
        <v>59.74</v>
      </c>
      <c r="CT7" s="39">
        <v>59.67</v>
      </c>
      <c r="CU7" s="39">
        <v>60.12</v>
      </c>
      <c r="CV7" s="39">
        <v>60.69</v>
      </c>
      <c r="CW7" s="39">
        <v>84.16</v>
      </c>
      <c r="CX7" s="39">
        <v>84.19</v>
      </c>
      <c r="CY7" s="39">
        <v>84.19</v>
      </c>
      <c r="CZ7" s="39">
        <v>84.26</v>
      </c>
      <c r="DA7" s="39">
        <v>84.26</v>
      </c>
      <c r="DB7" s="39">
        <v>85.37</v>
      </c>
      <c r="DC7" s="39">
        <v>84.81</v>
      </c>
      <c r="DD7" s="39">
        <v>84.8</v>
      </c>
      <c r="DE7" s="39">
        <v>84.6</v>
      </c>
      <c r="DF7" s="39">
        <v>84.24</v>
      </c>
      <c r="DG7" s="39">
        <v>89.82</v>
      </c>
      <c r="DH7" s="39">
        <v>46.48</v>
      </c>
      <c r="DI7" s="39">
        <v>48.39</v>
      </c>
      <c r="DJ7" s="39">
        <v>50.14</v>
      </c>
      <c r="DK7" s="39">
        <v>50.44</v>
      </c>
      <c r="DL7" s="39">
        <v>52.13</v>
      </c>
      <c r="DM7" s="39">
        <v>46.9</v>
      </c>
      <c r="DN7" s="39">
        <v>47.28</v>
      </c>
      <c r="DO7" s="39">
        <v>47.66</v>
      </c>
      <c r="DP7" s="39">
        <v>48.17</v>
      </c>
      <c r="DQ7" s="39">
        <v>48.83</v>
      </c>
      <c r="DR7" s="39">
        <v>50.19</v>
      </c>
      <c r="DS7" s="39">
        <v>0.79</v>
      </c>
      <c r="DT7" s="39">
        <v>4.57</v>
      </c>
      <c r="DU7" s="39">
        <v>4.6399999999999997</v>
      </c>
      <c r="DV7" s="39">
        <v>5.0199999999999996</v>
      </c>
      <c r="DW7" s="39">
        <v>5.21</v>
      </c>
      <c r="DX7" s="39">
        <v>12.03</v>
      </c>
      <c r="DY7" s="39">
        <v>12.19</v>
      </c>
      <c r="DZ7" s="39">
        <v>15.1</v>
      </c>
      <c r="EA7" s="39">
        <v>17.12</v>
      </c>
      <c r="EB7" s="39">
        <v>18.18</v>
      </c>
      <c r="EC7" s="39">
        <v>20.63</v>
      </c>
      <c r="ED7" s="39">
        <v>0</v>
      </c>
      <c r="EE7" s="39">
        <v>0.12</v>
      </c>
      <c r="EF7" s="39">
        <v>0.65</v>
      </c>
      <c r="EG7" s="39">
        <v>0.22</v>
      </c>
      <c r="EH7" s="39">
        <v>0.32</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A573-23</cp:lastModifiedBy>
  <cp:lastPrinted>2022-01-12T01:53:36Z</cp:lastPrinted>
  <dcterms:created xsi:type="dcterms:W3CDTF">2021-12-03T06:44:05Z</dcterms:created>
  <dcterms:modified xsi:type="dcterms:W3CDTF">2022-01-12T01:56:27Z</dcterms:modified>
  <cp:category/>
</cp:coreProperties>
</file>