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192.168.200.1\a上下水道課\0.経営管理室\●【経営比較分析表】2021_062057_46_1718\●県提出\"/>
    </mc:Choice>
  </mc:AlternateContent>
  <xr:revisionPtr revIDLastSave="0" documentId="8_{C9BDD3A2-EA51-4227-BD42-55C026FB93CF}" xr6:coauthVersionLast="45" xr6:coauthVersionMax="45" xr10:uidLastSave="{00000000-0000-0000-0000-000000000000}"/>
  <workbookProtection workbookAlgorithmName="SHA-512" workbookHashValue="lljBqwHJl/4zp6pq7P7ABDYUudgeKOy73KWddVKb+lnQ2WrFbqoFYwkSi47HR4G574H6QCHspXVxJ6RiWMUbGg==" workbookSaltValue="d6Bs7ivq2VHKKTHX+UaOxw==" workbookSpinCount="100000" lockStructure="1"/>
  <bookViews>
    <workbookView xWindow="-120" yWindow="-120" windowWidth="20730" windowHeight="113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BB8" i="4"/>
  <c r="AT8" i="4"/>
  <c r="AL8" i="4"/>
  <c r="AD8" i="4"/>
  <c r="W8" i="4"/>
  <c r="P8" i="4"/>
  <c r="B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<sst xmlns="http://schemas.openxmlformats.org/spreadsheetml/2006/main" count="297" uniqueCount="118">
  <si>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</si>
  <si>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</si>
  <si>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</si>
  <si>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</si>
  <si>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</si>
  <si>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</si>
  <si>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</si>
  <si>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</si>
  <si>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</si>
  <si>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</si>
  <si>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</si>
  <si>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</si>
  <si>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</si>
  <si>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</si>
  <si>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</si>
  <si>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</si>
  <si>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</si>
  <si>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</si>
  <si>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</si>
  <si>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</si>
  <si>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</si>
  <si>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</si>
  <si>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</si>
  <si>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</si>
  <si>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</si>
  <si>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</si>
  <si>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</si>
  <si>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</si>
  <si>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</si>
  <si>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</si>
  <si>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</si>
  <si>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</si>
  <si>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</si>
  <si>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</si>
  <si>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</si>
  <si>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</si>
  <si>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</si>
  <si>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</si>
  <si>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</si>
  <si>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</si>
  <si>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</si>
  <si>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</si>
  <si>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</si>
  <si>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</si>
  <si>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</si>
  <si>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</si>
  <si>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</si>
  <si>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</si>
  <si>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</si>
  <si>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</si>
  <si>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</si>
  <si>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</si>
  <si>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</si>
  <si>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</si>
  <si>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</si>
  <si>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</si>
  <si>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</si>
  <si>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</si>
  <si>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</si>
  <si>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</si>
  <si>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</si>
  <si>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</si>
  <si>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</si>
  <si>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</si>
  <si>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</si>
  <si>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</si>
  <si>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</si>
  <si>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</si>
  <si>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</si>
  <si>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</si>
  <si>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</si>
  <si>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</si>
  <si>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</si>
  <si>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</si>
  <si>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</si>
  <si>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</si>
  <si>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</si>
  <si>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</si>
  <si>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</si>
  <si>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</si>
  <si>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</si>
  <si>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</si>
  <si>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</si>
  <si>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</si>
  <si>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</si>
  <si>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</si>
  <si>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</si>
  <si>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</si>
  <si>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</si>
  <si>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</si>
  <si>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</si>
  <si>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</si>
  <si>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</si>
  <si>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</si>
  <si>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</si>
  <si>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</si>
  <si>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新庄市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</si>
  <si>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</si>
  <si>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</si>
  <si>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</si>
  <si>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</si>
  <si>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</si>
  <si>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</si>
  <si>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</si>
  <si>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</si>
  <si>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</si>
  <si>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</si>
  <si>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</si>
  <si>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</si>
  <si>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</si>
  <si>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</si>
  <si>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</si>
  <si>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</si>
  <si>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</si>
  <si>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</si>
  <si>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「①有形固定資産減価償却率」は、地方公営企業法適用前の減価償却累計額を控除した額を年度開始時点の資産として計上しているため、減価償却累計額が小さく、平均値を大きく下回った。</t>
    <rPh sb="2" eb="4">
      <t>ユウケイ</t>
    </rPh>
    <rPh sb="4" eb="8">
      <t>コテイシサン</t>
    </rPh>
    <rPh sb="8" eb="13">
      <t>ゲンカショウキャクリツ</t>
    </rPh>
    <rPh sb="16" eb="23">
      <t>チホウコウエイキギョウホウ</t>
    </rPh>
    <rPh sb="23" eb="25">
      <t>テキヨウ</t>
    </rPh>
    <rPh sb="25" eb="26">
      <t>マエ</t>
    </rPh>
    <rPh sb="27" eb="29">
      <t>ゲンカ</t>
    </rPh>
    <rPh sb="29" eb="31">
      <t>ショウキャク</t>
    </rPh>
    <rPh sb="31" eb="34">
      <t>ルイケイガク</t>
    </rPh>
    <rPh sb="35" eb="37">
      <t>コウジョ</t>
    </rPh>
    <rPh sb="39" eb="40">
      <t>ガク</t>
    </rPh>
    <rPh sb="41" eb="43">
      <t>ネンド</t>
    </rPh>
    <rPh sb="43" eb="45">
      <t>カイシ</t>
    </rPh>
    <rPh sb="45" eb="47">
      <t>ジテン</t>
    </rPh>
    <rPh sb="48" eb="50">
      <t>シサン</t>
    </rPh>
    <rPh sb="53" eb="55">
      <t>ケイジョウ</t>
    </rPh>
    <rPh sb="62" eb="64">
      <t>ゲンカ</t>
    </rPh>
    <rPh sb="64" eb="66">
      <t>ショウキャク</t>
    </rPh>
    <rPh sb="66" eb="69">
      <t>ルイケイガク</t>
    </rPh>
    <rPh sb="70" eb="71">
      <t>チイ</t>
    </rPh>
    <rPh sb="74" eb="77">
      <t>ヘイキンチ</t>
    </rPh>
    <rPh sb="78" eb="79">
      <t>オオ</t>
    </rPh>
    <rPh sb="81" eb="83">
      <t>シタマワ</t>
    </rPh>
    <phoneticPr fontId="4"/>
  </si>
  <si>
    <t xml:space="preserve"> 令和２年度より公共下水道事業に地方公営企業法を適用したため、２カ年のみの数値となっている。
「①経常収支比率」は100％を超えているが、昨年度及び平均値を下回っている。使用料収入も0.27％減少しており更なる確保が必要である。
「②累積欠損金比率」は、地方雨公営企業法を適用した時点で欠損金が発生し、純利益を計上し累積欠損金を減らしたものの、非常に高い数値となっている。
「③流動比率」は建設改良に充てた企業債償還金の割合が高く、平均値を大きく下回った。年度途中に一時借入金で賄っている状況も踏まえ、現金預金を増やす必要がある。
「④企業債残高対事業規模比率」は、企業債残高は減少しているがそれ以上に一般会計負担分も減少したため、昨年度と比較すると大きく上昇した。
「⑤経費回収率」は平均値より高いものの100％を下回っている。「⑥汚水処理原価」は平均値より32.25円高くなっている。⑤、⑥とも汚水処理費の増加分に見合う有収水量と使用料が増加していないためと思われる。
「⑦施設利用率」は平均値より下回っており、最大処理水量でも68％の利用率となっている。管渠整備途中であり、また人口減少や節水型社会の広がりなども要因となっている。
「⑧水洗化率」は平均値及び全国平均を大きく下回っている。供用開始しても接続に至らない家屋も多いことが要因となっている。</t>
    <rPh sb="1" eb="3">
      <t>レイワ</t>
    </rPh>
    <rPh sb="4" eb="6">
      <t>ネンド</t>
    </rPh>
    <rPh sb="8" eb="10">
      <t>コウキョウ</t>
    </rPh>
    <rPh sb="10" eb="13">
      <t>ゲスイドウ</t>
    </rPh>
    <rPh sb="13" eb="15">
      <t>ジギョウ</t>
    </rPh>
    <rPh sb="16" eb="18">
      <t>チホウ</t>
    </rPh>
    <rPh sb="18" eb="20">
      <t>コウエイ</t>
    </rPh>
    <rPh sb="20" eb="22">
      <t>キギョウ</t>
    </rPh>
    <rPh sb="22" eb="23">
      <t>ホウ</t>
    </rPh>
    <rPh sb="24" eb="26">
      <t>テキヨウ</t>
    </rPh>
    <rPh sb="33" eb="34">
      <t>ネン</t>
    </rPh>
    <rPh sb="37" eb="39">
      <t>スウチ</t>
    </rPh>
    <rPh sb="49" eb="51">
      <t>ケイジョウ</t>
    </rPh>
    <rPh sb="51" eb="53">
      <t>シュウシ</t>
    </rPh>
    <rPh sb="53" eb="55">
      <t>ヒリツ</t>
    </rPh>
    <rPh sb="62" eb="63">
      <t>コ</t>
    </rPh>
    <rPh sb="69" eb="72">
      <t>サクネンド</t>
    </rPh>
    <rPh sb="72" eb="73">
      <t>オヨ</t>
    </rPh>
    <rPh sb="74" eb="77">
      <t>ヘイキンチ</t>
    </rPh>
    <rPh sb="78" eb="80">
      <t>シタマワ</t>
    </rPh>
    <rPh sb="85" eb="88">
      <t>シヨウリョウ</t>
    </rPh>
    <rPh sb="88" eb="90">
      <t>シュウニュウ</t>
    </rPh>
    <rPh sb="96" eb="98">
      <t>ゲンショウ</t>
    </rPh>
    <rPh sb="102" eb="103">
      <t>サラ</t>
    </rPh>
    <rPh sb="105" eb="107">
      <t>カクホ</t>
    </rPh>
    <rPh sb="108" eb="110">
      <t>ヒツヨウ</t>
    </rPh>
    <rPh sb="117" eb="119">
      <t>ルイセキ</t>
    </rPh>
    <rPh sb="119" eb="122">
      <t>ケッソンキン</t>
    </rPh>
    <rPh sb="122" eb="124">
      <t>ヒリツ</t>
    </rPh>
    <rPh sb="127" eb="130">
      <t>チホウウ</t>
    </rPh>
    <rPh sb="130" eb="132">
      <t>コウエイ</t>
    </rPh>
    <rPh sb="132" eb="135">
      <t>キギョウホウ</t>
    </rPh>
    <rPh sb="136" eb="138">
      <t>テキヨウ</t>
    </rPh>
    <rPh sb="140" eb="142">
      <t>ジテン</t>
    </rPh>
    <rPh sb="143" eb="146">
      <t>ケッソンキン</t>
    </rPh>
    <rPh sb="147" eb="149">
      <t>ハッセイ</t>
    </rPh>
    <rPh sb="151" eb="154">
      <t>ジュンリエキ</t>
    </rPh>
    <rPh sb="155" eb="157">
      <t>ケイジョウ</t>
    </rPh>
    <rPh sb="158" eb="160">
      <t>ルイセキ</t>
    </rPh>
    <rPh sb="160" eb="162">
      <t>ケッソン</t>
    </rPh>
    <rPh sb="164" eb="165">
      <t>ヘ</t>
    </rPh>
    <rPh sb="172" eb="174">
      <t>ヒジョウ</t>
    </rPh>
    <rPh sb="175" eb="176">
      <t>タカ</t>
    </rPh>
    <rPh sb="177" eb="179">
      <t>スウチ</t>
    </rPh>
    <rPh sb="189" eb="191">
      <t>リュウドウ</t>
    </rPh>
    <rPh sb="191" eb="193">
      <t>ヒリツ</t>
    </rPh>
    <rPh sb="195" eb="197">
      <t>ケンセツ</t>
    </rPh>
    <rPh sb="197" eb="199">
      <t>カイリョウ</t>
    </rPh>
    <rPh sb="200" eb="201">
      <t>ア</t>
    </rPh>
    <rPh sb="203" eb="206">
      <t>キギョウサイ</t>
    </rPh>
    <rPh sb="206" eb="209">
      <t>ショウカンキン</t>
    </rPh>
    <rPh sb="210" eb="212">
      <t>ワリアイ</t>
    </rPh>
    <rPh sb="213" eb="214">
      <t>タカ</t>
    </rPh>
    <rPh sb="216" eb="219">
      <t>ヘイキンチ</t>
    </rPh>
    <rPh sb="220" eb="221">
      <t>オオ</t>
    </rPh>
    <rPh sb="223" eb="225">
      <t>シタマワ</t>
    </rPh>
    <rPh sb="228" eb="230">
      <t>ネンド</t>
    </rPh>
    <rPh sb="230" eb="232">
      <t>トチュウ</t>
    </rPh>
    <rPh sb="233" eb="235">
      <t>イチジ</t>
    </rPh>
    <rPh sb="235" eb="238">
      <t>カリイレキン</t>
    </rPh>
    <rPh sb="239" eb="240">
      <t>マカナ</t>
    </rPh>
    <rPh sb="244" eb="246">
      <t>ジョウキョウ</t>
    </rPh>
    <rPh sb="247" eb="248">
      <t>フ</t>
    </rPh>
    <rPh sb="251" eb="253">
      <t>ゲンキン</t>
    </rPh>
    <rPh sb="253" eb="255">
      <t>ヨキン</t>
    </rPh>
    <rPh sb="256" eb="257">
      <t>フ</t>
    </rPh>
    <rPh sb="259" eb="261">
      <t>ヒツヨウ</t>
    </rPh>
    <rPh sb="268" eb="271">
      <t>キギョウサイ</t>
    </rPh>
    <rPh sb="271" eb="273">
      <t>ザンダカ</t>
    </rPh>
    <rPh sb="273" eb="274">
      <t>タイ</t>
    </rPh>
    <rPh sb="274" eb="276">
      <t>ジギョウ</t>
    </rPh>
    <rPh sb="276" eb="278">
      <t>キボ</t>
    </rPh>
    <rPh sb="278" eb="280">
      <t>ヒリツ</t>
    </rPh>
    <rPh sb="283" eb="286">
      <t>キギョウサイ</t>
    </rPh>
    <rPh sb="286" eb="288">
      <t>ザンダカ</t>
    </rPh>
    <rPh sb="289" eb="291">
      <t>ゲンショウ</t>
    </rPh>
    <rPh sb="298" eb="300">
      <t>イジョウ</t>
    </rPh>
    <rPh sb="301" eb="303">
      <t>イッパン</t>
    </rPh>
    <rPh sb="303" eb="305">
      <t>カイケイ</t>
    </rPh>
    <rPh sb="305" eb="308">
      <t>フタンブン</t>
    </rPh>
    <rPh sb="309" eb="311">
      <t>ゲンショウ</t>
    </rPh>
    <rPh sb="316" eb="319">
      <t>サクネンド</t>
    </rPh>
    <rPh sb="320" eb="322">
      <t>ヒカク</t>
    </rPh>
    <rPh sb="325" eb="326">
      <t>オオ</t>
    </rPh>
    <rPh sb="328" eb="330">
      <t>ジョウショウ</t>
    </rPh>
    <rPh sb="336" eb="338">
      <t>ケイヒ</t>
    </rPh>
    <rPh sb="338" eb="341">
      <t>カイシュウリツ</t>
    </rPh>
    <rPh sb="343" eb="346">
      <t>ヘイキンチ</t>
    </rPh>
    <rPh sb="348" eb="349">
      <t>タカ</t>
    </rPh>
    <rPh sb="358" eb="360">
      <t>シタマワ</t>
    </rPh>
    <rPh sb="367" eb="371">
      <t>オスイショリ</t>
    </rPh>
    <rPh sb="371" eb="373">
      <t>ゲンカ</t>
    </rPh>
    <rPh sb="375" eb="378">
      <t>ヘイキンチ</t>
    </rPh>
    <rPh sb="385" eb="386">
      <t>エン</t>
    </rPh>
    <rPh sb="386" eb="387">
      <t>タカ</t>
    </rPh>
    <rPh sb="399" eb="404">
      <t>オスイショリヒ</t>
    </rPh>
    <rPh sb="405" eb="407">
      <t>ゾウカ</t>
    </rPh>
    <rPh sb="407" eb="408">
      <t>ブン</t>
    </rPh>
    <rPh sb="409" eb="411">
      <t>ミア</t>
    </rPh>
    <rPh sb="412" eb="416">
      <t>ユウシュウスイリョウ</t>
    </rPh>
    <rPh sb="417" eb="420">
      <t>シヨウリョウ</t>
    </rPh>
    <rPh sb="421" eb="423">
      <t>ゾウカ</t>
    </rPh>
    <rPh sb="431" eb="432">
      <t>オモ</t>
    </rPh>
    <rPh sb="439" eb="441">
      <t>シセツ</t>
    </rPh>
    <rPh sb="441" eb="443">
      <t>リヨウ</t>
    </rPh>
    <rPh sb="443" eb="444">
      <t>リツ</t>
    </rPh>
    <rPh sb="446" eb="449">
      <t>ヘイキンチ</t>
    </rPh>
    <rPh sb="451" eb="453">
      <t>シタマワ</t>
    </rPh>
    <rPh sb="458" eb="460">
      <t>サイダイ</t>
    </rPh>
    <rPh sb="460" eb="464">
      <t>ショリスイリョウ</t>
    </rPh>
    <rPh sb="470" eb="473">
      <t>リヨウリツ</t>
    </rPh>
    <rPh sb="480" eb="482">
      <t>カンキョ</t>
    </rPh>
    <rPh sb="482" eb="484">
      <t>セイビ</t>
    </rPh>
    <rPh sb="484" eb="486">
      <t>トチュウ</t>
    </rPh>
    <rPh sb="492" eb="494">
      <t>ジンコウ</t>
    </rPh>
    <rPh sb="494" eb="496">
      <t>ゲンショウ</t>
    </rPh>
    <rPh sb="497" eb="499">
      <t>セッスイ</t>
    </rPh>
    <rPh sb="499" eb="500">
      <t>カタ</t>
    </rPh>
    <rPh sb="500" eb="502">
      <t>シャカイ</t>
    </rPh>
    <rPh sb="503" eb="504">
      <t>ヒロ</t>
    </rPh>
    <rPh sb="509" eb="511">
      <t>ヨウイン</t>
    </rPh>
    <rPh sb="521" eb="525">
      <t>スイセンカリツ</t>
    </rPh>
    <rPh sb="527" eb="530">
      <t>ヘイキンチ</t>
    </rPh>
    <rPh sb="530" eb="531">
      <t>オヨ</t>
    </rPh>
    <rPh sb="532" eb="534">
      <t>ゼンコク</t>
    </rPh>
    <rPh sb="534" eb="536">
      <t>ヘイキン</t>
    </rPh>
    <rPh sb="537" eb="538">
      <t>オオ</t>
    </rPh>
    <rPh sb="540" eb="542">
      <t>シタマワ</t>
    </rPh>
    <rPh sb="547" eb="551">
      <t>キョウヨウカイシ</t>
    </rPh>
    <rPh sb="554" eb="556">
      <t>セツゾク</t>
    </rPh>
    <rPh sb="557" eb="558">
      <t>イタ</t>
    </rPh>
    <rPh sb="561" eb="563">
      <t>カオク</t>
    </rPh>
    <rPh sb="564" eb="565">
      <t>オオ</t>
    </rPh>
    <rPh sb="569" eb="571">
      <t>ヨウイン</t>
    </rPh>
    <phoneticPr fontId="4"/>
  </si>
  <si>
    <t>　普及率が56.08％と低く、今後も年次計画に基づいた管渠整備を進めながら、処理場の耐震化等にも備えていかなければならないが、今後の更なる人口減少にどう対応していくのかも考えていく必要がある。また、類似団体と比べて汚水処理原価が高く、施設利用率が低いことは、事業の効率性が低いことを表している。
　様々な課題に対応するためにも、財源の確保が必要であり、接続率向上による有収水量を増加させる取組を行い、安定した収入を確保していかなければならない。今後も令和２年度末に策定した経営戦略に基づく経営基盤の強化や効率的な施設管理等を行い、持続可能なサービスの提供に努めていく。</t>
    <rPh sb="1" eb="4">
      <t>フキュウリツ</t>
    </rPh>
    <rPh sb="12" eb="13">
      <t>ヒク</t>
    </rPh>
    <rPh sb="15" eb="17">
      <t>コンゴ</t>
    </rPh>
    <rPh sb="18" eb="20">
      <t>ネンジ</t>
    </rPh>
    <rPh sb="20" eb="22">
      <t>ケイカク</t>
    </rPh>
    <rPh sb="23" eb="24">
      <t>モト</t>
    </rPh>
    <rPh sb="27" eb="29">
      <t>カンキョ</t>
    </rPh>
    <rPh sb="29" eb="31">
      <t>セイビ</t>
    </rPh>
    <rPh sb="32" eb="33">
      <t>スス</t>
    </rPh>
    <rPh sb="38" eb="41">
      <t>ショリジョウ</t>
    </rPh>
    <rPh sb="42" eb="45">
      <t>タイシンカ</t>
    </rPh>
    <rPh sb="45" eb="46">
      <t>トウ</t>
    </rPh>
    <rPh sb="48" eb="49">
      <t>ソナ</t>
    </rPh>
    <rPh sb="63" eb="65">
      <t>コンゴ</t>
    </rPh>
    <rPh sb="66" eb="67">
      <t>サラ</t>
    </rPh>
    <rPh sb="69" eb="71">
      <t>ジンコウ</t>
    </rPh>
    <rPh sb="71" eb="73">
      <t>ゲンショウ</t>
    </rPh>
    <rPh sb="76" eb="78">
      <t>タイオウ</t>
    </rPh>
    <rPh sb="85" eb="86">
      <t>カンガ</t>
    </rPh>
    <rPh sb="90" eb="92">
      <t>ヒツヨウ</t>
    </rPh>
    <rPh sb="99" eb="103">
      <t>ルイジダンタイ</t>
    </rPh>
    <rPh sb="104" eb="105">
      <t>クラ</t>
    </rPh>
    <rPh sb="107" eb="111">
      <t>オスイショリ</t>
    </rPh>
    <rPh sb="111" eb="113">
      <t>ゲンカ</t>
    </rPh>
    <rPh sb="114" eb="115">
      <t>タカ</t>
    </rPh>
    <rPh sb="117" eb="119">
      <t>シセツ</t>
    </rPh>
    <rPh sb="119" eb="122">
      <t>リヨウリツ</t>
    </rPh>
    <rPh sb="123" eb="124">
      <t>ヒク</t>
    </rPh>
    <rPh sb="129" eb="131">
      <t>ジギョウ</t>
    </rPh>
    <rPh sb="132" eb="134">
      <t>コウリツ</t>
    </rPh>
    <rPh sb="134" eb="135">
      <t>セイ</t>
    </rPh>
    <rPh sb="136" eb="137">
      <t>ヒク</t>
    </rPh>
    <rPh sb="141" eb="142">
      <t>アラワ</t>
    </rPh>
    <rPh sb="149" eb="151">
      <t>サマザマ</t>
    </rPh>
    <rPh sb="152" eb="154">
      <t>カダイ</t>
    </rPh>
    <rPh sb="155" eb="157">
      <t>タイオウ</t>
    </rPh>
    <rPh sb="164" eb="166">
      <t>ザイゲン</t>
    </rPh>
    <rPh sb="167" eb="169">
      <t>カクホ</t>
    </rPh>
    <rPh sb="170" eb="172">
      <t>ヒツヨウ</t>
    </rPh>
    <rPh sb="176" eb="179">
      <t>セツゾクリツ</t>
    </rPh>
    <rPh sb="179" eb="181">
      <t>コウジョウ</t>
    </rPh>
    <rPh sb="184" eb="188">
      <t>ユウシュウスイリョウ</t>
    </rPh>
    <rPh sb="189" eb="191">
      <t>ゾウカ</t>
    </rPh>
    <rPh sb="194" eb="196">
      <t>トリクミ</t>
    </rPh>
    <rPh sb="197" eb="198">
      <t>オコナ</t>
    </rPh>
    <rPh sb="200" eb="202">
      <t>アンテイ</t>
    </rPh>
    <rPh sb="204" eb="206">
      <t>シュウニュウ</t>
    </rPh>
    <rPh sb="207" eb="209">
      <t>カクホ</t>
    </rPh>
    <rPh sb="222" eb="224">
      <t>コンゴ</t>
    </rPh>
    <rPh sb="225" eb="227">
      <t>レイワ</t>
    </rPh>
    <rPh sb="228" eb="230">
      <t>ネンド</t>
    </rPh>
    <rPh sb="230" eb="231">
      <t>マツ</t>
    </rPh>
    <rPh sb="232" eb="234">
      <t>サクテイ</t>
    </rPh>
    <rPh sb="236" eb="240">
      <t>ケイエイセンリャク</t>
    </rPh>
    <rPh sb="241" eb="242">
      <t>モト</t>
    </rPh>
    <rPh sb="244" eb="246">
      <t>ケイエイ</t>
    </rPh>
    <rPh sb="246" eb="248">
      <t>キバン</t>
    </rPh>
    <rPh sb="249" eb="251">
      <t>キョウカ</t>
    </rPh>
    <rPh sb="252" eb="255">
      <t>コウリツテキ</t>
    </rPh>
    <rPh sb="256" eb="260">
      <t>シセツカンリ</t>
    </rPh>
    <rPh sb="260" eb="261">
      <t>トウ</t>
    </rPh>
    <rPh sb="262" eb="263">
      <t>オコナ</t>
    </rPh>
    <rPh sb="265" eb="269">
      <t>ジゾクカノウ</t>
    </rPh>
    <rPh sb="275" eb="277">
      <t>テイキョウ</t>
    </rPh>
    <rPh sb="278" eb="27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</si>
</sst>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75E-4F3D-BAB3-494E427536E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0.15</c:v>
                </c:pt>
                <c:pt idx="4">
                  <c:v>0.15</c:v>
                </c:pt>
              </c:numCache>
            </c:numRef>
          </c:val>
          <c:smooth val="0"/>
          <c:extLst>
            <c:ext xmlns:c16="http://schemas.microsoft.com/office/drawing/2014/chart" uri="{C3380CC4-5D6E-409C-BE32-E72D297353CC}">
              <c16:uniqueId val="{00000001-175E-4F3D-BAB3-494E427536E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50.97</c:v>
                </c:pt>
                <c:pt idx="4">
                  <c:v>53.69</c:v>
                </c:pt>
              </c:numCache>
            </c:numRef>
          </c:val>
          <c:extLst>
            <c:ext xmlns:c16="http://schemas.microsoft.com/office/drawing/2014/chart" uri="{C3380CC4-5D6E-409C-BE32-E72D297353CC}">
              <c16:uniqueId val="{00000000-0675-4203-B32F-9522422B4EE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56.72</c:v>
                </c:pt>
                <c:pt idx="4">
                  <c:v>56.43</c:v>
                </c:pt>
              </c:numCache>
            </c:numRef>
          </c:val>
          <c:smooth val="0"/>
          <c:extLst>
            <c:ext xmlns:c16="http://schemas.microsoft.com/office/drawing/2014/chart" uri="{C3380CC4-5D6E-409C-BE32-E72D297353CC}">
              <c16:uniqueId val="{00000001-0675-4203-B32F-9522422B4EE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81.47</c:v>
                </c:pt>
                <c:pt idx="4">
                  <c:v>83.46</c:v>
                </c:pt>
              </c:numCache>
            </c:numRef>
          </c:val>
          <c:extLst>
            <c:ext xmlns:c16="http://schemas.microsoft.com/office/drawing/2014/chart" uri="{C3380CC4-5D6E-409C-BE32-E72D297353CC}">
              <c16:uniqueId val="{00000000-C4AD-47A1-88B7-E811D403CFB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90.72</c:v>
                </c:pt>
                <c:pt idx="4">
                  <c:v>91.07</c:v>
                </c:pt>
              </c:numCache>
            </c:numRef>
          </c:val>
          <c:smooth val="0"/>
          <c:extLst>
            <c:ext xmlns:c16="http://schemas.microsoft.com/office/drawing/2014/chart" uri="{C3380CC4-5D6E-409C-BE32-E72D297353CC}">
              <c16:uniqueId val="{00000001-C4AD-47A1-88B7-E811D403CFB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106.47</c:v>
                </c:pt>
                <c:pt idx="4">
                  <c:v>103</c:v>
                </c:pt>
              </c:numCache>
            </c:numRef>
          </c:val>
          <c:extLst>
            <c:ext xmlns:c16="http://schemas.microsoft.com/office/drawing/2014/chart" uri="{C3380CC4-5D6E-409C-BE32-E72D297353CC}">
              <c16:uniqueId val="{00000000-4F47-4EF0-BEB4-963C68894B6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106.5</c:v>
                </c:pt>
                <c:pt idx="4">
                  <c:v>106.22</c:v>
                </c:pt>
              </c:numCache>
            </c:numRef>
          </c:val>
          <c:smooth val="0"/>
          <c:extLst>
            <c:ext xmlns:c16="http://schemas.microsoft.com/office/drawing/2014/chart" uri="{C3380CC4-5D6E-409C-BE32-E72D297353CC}">
              <c16:uniqueId val="{00000001-4F47-4EF0-BEB4-963C68894B6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4.3</c:v>
                </c:pt>
                <c:pt idx="4">
                  <c:v>8.4600000000000009</c:v>
                </c:pt>
              </c:numCache>
            </c:numRef>
          </c:val>
          <c:extLst>
            <c:ext xmlns:c16="http://schemas.microsoft.com/office/drawing/2014/chart" uri="{C3380CC4-5D6E-409C-BE32-E72D297353CC}">
              <c16:uniqueId val="{00000000-D4A0-4FFE-9571-11E52789545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20.78</c:v>
                </c:pt>
                <c:pt idx="4">
                  <c:v>23.54</c:v>
                </c:pt>
              </c:numCache>
            </c:numRef>
          </c:val>
          <c:smooth val="0"/>
          <c:extLst>
            <c:ext xmlns:c16="http://schemas.microsoft.com/office/drawing/2014/chart" uri="{C3380CC4-5D6E-409C-BE32-E72D297353CC}">
              <c16:uniqueId val="{00000001-D4A0-4FFE-9571-11E52789545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BED-490A-85FF-1CC7619A5B2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1.34</c:v>
                </c:pt>
                <c:pt idx="4">
                  <c:v>1.5</c:v>
                </c:pt>
              </c:numCache>
            </c:numRef>
          </c:val>
          <c:smooth val="0"/>
          <c:extLst>
            <c:ext xmlns:c16="http://schemas.microsoft.com/office/drawing/2014/chart" uri="{C3380CC4-5D6E-409C-BE32-E72D297353CC}">
              <c16:uniqueId val="{00000001-BBED-490A-85FF-1CC7619A5B2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172.88</c:v>
                </c:pt>
                <c:pt idx="4">
                  <c:v>160.19999999999999</c:v>
                </c:pt>
              </c:numCache>
            </c:numRef>
          </c:val>
          <c:extLst>
            <c:ext xmlns:c16="http://schemas.microsoft.com/office/drawing/2014/chart" uri="{C3380CC4-5D6E-409C-BE32-E72D297353CC}">
              <c16:uniqueId val="{00000000-CE83-47C9-B0E2-B03265B309C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18.36</c:v>
                </c:pt>
                <c:pt idx="4">
                  <c:v>18.010000000000002</c:v>
                </c:pt>
              </c:numCache>
            </c:numRef>
          </c:val>
          <c:smooth val="0"/>
          <c:extLst>
            <c:ext xmlns:c16="http://schemas.microsoft.com/office/drawing/2014/chart" uri="{C3380CC4-5D6E-409C-BE32-E72D297353CC}">
              <c16:uniqueId val="{00000001-CE83-47C9-B0E2-B03265B309C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14.45</c:v>
                </c:pt>
                <c:pt idx="4">
                  <c:v>17.239999999999998</c:v>
                </c:pt>
              </c:numCache>
            </c:numRef>
          </c:val>
          <c:extLst>
            <c:ext xmlns:c16="http://schemas.microsoft.com/office/drawing/2014/chart" uri="{C3380CC4-5D6E-409C-BE32-E72D297353CC}">
              <c16:uniqueId val="{00000000-1136-4F55-BEE9-04E1E078D1C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55.6</c:v>
                </c:pt>
                <c:pt idx="4">
                  <c:v>59.4</c:v>
                </c:pt>
              </c:numCache>
            </c:numRef>
          </c:val>
          <c:smooth val="0"/>
          <c:extLst>
            <c:ext xmlns:c16="http://schemas.microsoft.com/office/drawing/2014/chart" uri="{C3380CC4-5D6E-409C-BE32-E72D297353CC}">
              <c16:uniqueId val="{00000001-1136-4F55-BEE9-04E1E078D1C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499.62</c:v>
                </c:pt>
                <c:pt idx="4">
                  <c:v>628.96</c:v>
                </c:pt>
              </c:numCache>
            </c:numRef>
          </c:val>
          <c:extLst>
            <c:ext xmlns:c16="http://schemas.microsoft.com/office/drawing/2014/chart" uri="{C3380CC4-5D6E-409C-BE32-E72D297353CC}">
              <c16:uniqueId val="{00000000-AF0B-4318-AD90-7A2E948EF3F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789.08</c:v>
                </c:pt>
                <c:pt idx="4">
                  <c:v>747.84</c:v>
                </c:pt>
              </c:numCache>
            </c:numRef>
          </c:val>
          <c:smooth val="0"/>
          <c:extLst>
            <c:ext xmlns:c16="http://schemas.microsoft.com/office/drawing/2014/chart" uri="{C3380CC4-5D6E-409C-BE32-E72D297353CC}">
              <c16:uniqueId val="{00000001-AF0B-4318-AD90-7A2E948EF3F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98.12</c:v>
                </c:pt>
                <c:pt idx="4">
                  <c:v>95.33</c:v>
                </c:pt>
              </c:numCache>
            </c:numRef>
          </c:val>
          <c:extLst>
            <c:ext xmlns:c16="http://schemas.microsoft.com/office/drawing/2014/chart" uri="{C3380CC4-5D6E-409C-BE32-E72D297353CC}">
              <c16:uniqueId val="{00000000-1DFE-4044-A6A1-58835720082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88.25</c:v>
                </c:pt>
                <c:pt idx="4">
                  <c:v>90.17</c:v>
                </c:pt>
              </c:numCache>
            </c:numRef>
          </c:val>
          <c:smooth val="0"/>
          <c:extLst>
            <c:ext xmlns:c16="http://schemas.microsoft.com/office/drawing/2014/chart" uri="{C3380CC4-5D6E-409C-BE32-E72D297353CC}">
              <c16:uniqueId val="{00000001-1DFE-4044-A6A1-58835720082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199.22</c:v>
                </c:pt>
                <c:pt idx="4">
                  <c:v>205.42</c:v>
                </c:pt>
              </c:numCache>
            </c:numRef>
          </c:val>
          <c:extLst>
            <c:ext xmlns:c16="http://schemas.microsoft.com/office/drawing/2014/chart" uri="{C3380CC4-5D6E-409C-BE32-E72D297353CC}">
              <c16:uniqueId val="{00000000-7432-4F17-99A9-83659B7D268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176.37</c:v>
                </c:pt>
                <c:pt idx="4">
                  <c:v>173.17</c:v>
                </c:pt>
              </c:numCache>
            </c:numRef>
          </c:val>
          <c:smooth val="0"/>
          <c:extLst>
            <c:ext xmlns:c16="http://schemas.microsoft.com/office/drawing/2014/chart" uri="{C3380CC4-5D6E-409C-BE32-E72D297353CC}">
              <c16:uniqueId val="{00000001-7432-4F17-99A9-83659B7D268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9"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山形県　新庄市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Cc1</v>
      </c>
      <c r="X8" s="65"/>
      <c r="Y8" s="65"/>
      <c r="Z8" s="65"/>
      <c r="AA8" s="65"/>
      <c r="AB8" s="65"/>
      <c r="AC8" s="65"/>
      <c r="AD8" s="66" t="str">
        <f>データ!$M$6</f>
        <v>非設置</v>
      </c>
      <c r="AE8" s="66"/>
      <c r="AF8" s="66"/>
      <c r="AG8" s="66"/>
      <c r="AH8" s="66"/>
      <c r="AI8" s="66"/>
      <c r="AJ8" s="66"/>
      <c r="AK8" s="3"/>
      <c r="AL8" s="45">
        <f>データ!S6</f>
        <v>34127</v>
      </c>
      <c r="AM8" s="45"/>
      <c r="AN8" s="45"/>
      <c r="AO8" s="45"/>
      <c r="AP8" s="45"/>
      <c r="AQ8" s="45"/>
      <c r="AR8" s="45"/>
      <c r="AS8" s="45"/>
      <c r="AT8" s="46">
        <f>データ!T6</f>
        <v>222.85</v>
      </c>
      <c r="AU8" s="46"/>
      <c r="AV8" s="46"/>
      <c r="AW8" s="46"/>
      <c r="AX8" s="46"/>
      <c r="AY8" s="46"/>
      <c r="AZ8" s="46"/>
      <c r="BA8" s="46"/>
      <c r="BB8" s="46">
        <f>データ!U6</f>
        <v>153.13999999999999</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50.33</v>
      </c>
      <c r="J10" s="46"/>
      <c r="K10" s="46"/>
      <c r="L10" s="46"/>
      <c r="M10" s="46"/>
      <c r="N10" s="46"/>
      <c r="O10" s="46"/>
      <c r="P10" s="46">
        <f>データ!P6</f>
        <v>56.08</v>
      </c>
      <c r="Q10" s="46"/>
      <c r="R10" s="46"/>
      <c r="S10" s="46"/>
      <c r="T10" s="46"/>
      <c r="U10" s="46"/>
      <c r="V10" s="46"/>
      <c r="W10" s="46">
        <f>データ!Q6</f>
        <v>74.47</v>
      </c>
      <c r="X10" s="46"/>
      <c r="Y10" s="46"/>
      <c r="Z10" s="46"/>
      <c r="AA10" s="46"/>
      <c r="AB10" s="46"/>
      <c r="AC10" s="46"/>
      <c r="AD10" s="45">
        <f>データ!R6</f>
        <v>3795</v>
      </c>
      <c r="AE10" s="45"/>
      <c r="AF10" s="45"/>
      <c r="AG10" s="45"/>
      <c r="AH10" s="45"/>
      <c r="AI10" s="45"/>
      <c r="AJ10" s="45"/>
      <c r="AK10" s="2"/>
      <c r="AL10" s="45">
        <f>データ!V6</f>
        <v>18929</v>
      </c>
      <c r="AM10" s="45"/>
      <c r="AN10" s="45"/>
      <c r="AO10" s="45"/>
      <c r="AP10" s="45"/>
      <c r="AQ10" s="45"/>
      <c r="AR10" s="45"/>
      <c r="AS10" s="45"/>
      <c r="AT10" s="46">
        <f>データ!W6</f>
        <v>5.38</v>
      </c>
      <c r="AU10" s="46"/>
      <c r="AV10" s="46"/>
      <c r="AW10" s="46"/>
      <c r="AX10" s="46"/>
      <c r="AY10" s="46"/>
      <c r="AZ10" s="46"/>
      <c r="BA10" s="46"/>
      <c r="BB10" s="46">
        <f>データ!X6</f>
        <v>3518.4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6pTXsKsGIB+IHWd1iNWl/kGQn5qnNZDuyg5pt2/fZZ4TAMk9x46h3s/ifS7/dg5en8WRUjUr41IHJaBpnBJyhw==" saltValue="lJoIddkNrUWeqbLXcU/W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62057</v>
      </c>
      <c r="D6" s="19">
        <f t="shared" si="3"/>
        <v>46</v>
      </c>
      <c r="E6" s="19">
        <f t="shared" si="3"/>
        <v>17</v>
      </c>
      <c r="F6" s="19">
        <f t="shared" si="3"/>
        <v>1</v>
      </c>
      <c r="G6" s="19">
        <f t="shared" si="3"/>
        <v>0</v>
      </c>
      <c r="H6" s="19" t="str">
        <f t="shared" si="3"/>
        <v>山形県　新庄市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50.33</v>
      </c>
      <c r="P6" s="20">
        <f t="shared" si="3"/>
        <v>56.08</v>
      </c>
      <c r="Q6" s="20">
        <f t="shared" si="3"/>
        <v>74.47</v>
      </c>
      <c r="R6" s="20">
        <f t="shared" si="3"/>
        <v>3795</v>
      </c>
      <c r="S6" s="20">
        <f t="shared" si="3"/>
        <v>34127</v>
      </c>
      <c r="T6" s="20">
        <f t="shared" si="3"/>
        <v>222.85</v>
      </c>
      <c r="U6" s="20">
        <f t="shared" si="3"/>
        <v>153.13999999999999</v>
      </c>
      <c r="V6" s="20">
        <f t="shared" si="3"/>
        <v>18929</v>
      </c>
      <c r="W6" s="20">
        <f t="shared" si="3"/>
        <v>5.38</v>
      </c>
      <c r="X6" s="20">
        <f t="shared" si="3"/>
        <v>3518.4</v>
      </c>
      <c r="Y6" s="21" t="str">
        <f>IF(Y7="",NA(),Y7)</f>
        <v>-</v>
      </c>
      <c r="Z6" s="21" t="str">
        <f t="shared" ref="Z6:AH6" si="4">IF(Z7="",NA(),Z7)</f>
        <v>-</v>
      </c>
      <c r="AA6" s="21" t="str">
        <f t="shared" si="4"/>
        <v>-</v>
      </c>
      <c r="AB6" s="21">
        <f t="shared" si="4"/>
        <v>106.47</v>
      </c>
      <c r="AC6" s="21">
        <f t="shared" si="4"/>
        <v>103</v>
      </c>
      <c r="AD6" s="21" t="str">
        <f t="shared" si="4"/>
        <v>-</v>
      </c>
      <c r="AE6" s="21" t="str">
        <f t="shared" si="4"/>
        <v>-</v>
      </c>
      <c r="AF6" s="21" t="str">
        <f t="shared" si="4"/>
        <v>-</v>
      </c>
      <c r="AG6" s="21">
        <f t="shared" si="4"/>
        <v>106.5</v>
      </c>
      <c r="AH6" s="21">
        <f t="shared" si="4"/>
        <v>106.22</v>
      </c>
      <c r="AI6" s="20" t="str">
        <f>IF(AI7="","",IF(AI7="-","【-】","【"&amp;SUBSTITUTE(TEXT(AI7,"#,##0.00"),"-","△")&amp;"】"))</f>
        <v>【107.02】</v>
      </c>
      <c r="AJ6" s="21" t="str">
        <f>IF(AJ7="",NA(),AJ7)</f>
        <v>-</v>
      </c>
      <c r="AK6" s="21" t="str">
        <f t="shared" ref="AK6:AS6" si="5">IF(AK7="",NA(),AK7)</f>
        <v>-</v>
      </c>
      <c r="AL6" s="21" t="str">
        <f t="shared" si="5"/>
        <v>-</v>
      </c>
      <c r="AM6" s="21">
        <f t="shared" si="5"/>
        <v>172.88</v>
      </c>
      <c r="AN6" s="21">
        <f t="shared" si="5"/>
        <v>160.19999999999999</v>
      </c>
      <c r="AO6" s="21" t="str">
        <f t="shared" si="5"/>
        <v>-</v>
      </c>
      <c r="AP6" s="21" t="str">
        <f t="shared" si="5"/>
        <v>-</v>
      </c>
      <c r="AQ6" s="21" t="str">
        <f t="shared" si="5"/>
        <v>-</v>
      </c>
      <c r="AR6" s="21">
        <f t="shared" si="5"/>
        <v>18.36</v>
      </c>
      <c r="AS6" s="21">
        <f t="shared" si="5"/>
        <v>18.010000000000002</v>
      </c>
      <c r="AT6" s="20" t="str">
        <f>IF(AT7="","",IF(AT7="-","【-】","【"&amp;SUBSTITUTE(TEXT(AT7,"#,##0.00"),"-","△")&amp;"】"))</f>
        <v>【3.09】</v>
      </c>
      <c r="AU6" s="21" t="str">
        <f>IF(AU7="",NA(),AU7)</f>
        <v>-</v>
      </c>
      <c r="AV6" s="21" t="str">
        <f t="shared" ref="AV6:BD6" si="6">IF(AV7="",NA(),AV7)</f>
        <v>-</v>
      </c>
      <c r="AW6" s="21" t="str">
        <f t="shared" si="6"/>
        <v>-</v>
      </c>
      <c r="AX6" s="21">
        <f t="shared" si="6"/>
        <v>14.45</v>
      </c>
      <c r="AY6" s="21">
        <f t="shared" si="6"/>
        <v>17.239999999999998</v>
      </c>
      <c r="AZ6" s="21" t="str">
        <f t="shared" si="6"/>
        <v>-</v>
      </c>
      <c r="BA6" s="21" t="str">
        <f t="shared" si="6"/>
        <v>-</v>
      </c>
      <c r="BB6" s="21" t="str">
        <f t="shared" si="6"/>
        <v>-</v>
      </c>
      <c r="BC6" s="21">
        <f t="shared" si="6"/>
        <v>55.6</v>
      </c>
      <c r="BD6" s="21">
        <f t="shared" si="6"/>
        <v>59.4</v>
      </c>
      <c r="BE6" s="20" t="str">
        <f>IF(BE7="","",IF(BE7="-","【-】","【"&amp;SUBSTITUTE(TEXT(BE7,"#,##0.00"),"-","△")&amp;"】"))</f>
        <v>【71.39】</v>
      </c>
      <c r="BF6" s="21" t="str">
        <f>IF(BF7="",NA(),BF7)</f>
        <v>-</v>
      </c>
      <c r="BG6" s="21" t="str">
        <f t="shared" ref="BG6:BO6" si="7">IF(BG7="",NA(),BG7)</f>
        <v>-</v>
      </c>
      <c r="BH6" s="21" t="str">
        <f t="shared" si="7"/>
        <v>-</v>
      </c>
      <c r="BI6" s="21">
        <f t="shared" si="7"/>
        <v>499.62</v>
      </c>
      <c r="BJ6" s="21">
        <f t="shared" si="7"/>
        <v>628.96</v>
      </c>
      <c r="BK6" s="21" t="str">
        <f t="shared" si="7"/>
        <v>-</v>
      </c>
      <c r="BL6" s="21" t="str">
        <f t="shared" si="7"/>
        <v>-</v>
      </c>
      <c r="BM6" s="21" t="str">
        <f t="shared" si="7"/>
        <v>-</v>
      </c>
      <c r="BN6" s="21">
        <f t="shared" si="7"/>
        <v>789.08</v>
      </c>
      <c r="BO6" s="21">
        <f t="shared" si="7"/>
        <v>747.84</v>
      </c>
      <c r="BP6" s="20" t="str">
        <f>IF(BP7="","",IF(BP7="-","【-】","【"&amp;SUBSTITUTE(TEXT(BP7,"#,##0.00"),"-","△")&amp;"】"))</f>
        <v>【669.11】</v>
      </c>
      <c r="BQ6" s="21" t="str">
        <f>IF(BQ7="",NA(),BQ7)</f>
        <v>-</v>
      </c>
      <c r="BR6" s="21" t="str">
        <f t="shared" ref="BR6:BZ6" si="8">IF(BR7="",NA(),BR7)</f>
        <v>-</v>
      </c>
      <c r="BS6" s="21" t="str">
        <f t="shared" si="8"/>
        <v>-</v>
      </c>
      <c r="BT6" s="21">
        <f t="shared" si="8"/>
        <v>98.12</v>
      </c>
      <c r="BU6" s="21">
        <f t="shared" si="8"/>
        <v>95.33</v>
      </c>
      <c r="BV6" s="21" t="str">
        <f t="shared" si="8"/>
        <v>-</v>
      </c>
      <c r="BW6" s="21" t="str">
        <f t="shared" si="8"/>
        <v>-</v>
      </c>
      <c r="BX6" s="21" t="str">
        <f t="shared" si="8"/>
        <v>-</v>
      </c>
      <c r="BY6" s="21">
        <f t="shared" si="8"/>
        <v>88.25</v>
      </c>
      <c r="BZ6" s="21">
        <f t="shared" si="8"/>
        <v>90.17</v>
      </c>
      <c r="CA6" s="20" t="str">
        <f>IF(CA7="","",IF(CA7="-","【-】","【"&amp;SUBSTITUTE(TEXT(CA7,"#,##0.00"),"-","△")&amp;"】"))</f>
        <v>【99.73】</v>
      </c>
      <c r="CB6" s="21" t="str">
        <f>IF(CB7="",NA(),CB7)</f>
        <v>-</v>
      </c>
      <c r="CC6" s="21" t="str">
        <f t="shared" ref="CC6:CK6" si="9">IF(CC7="",NA(),CC7)</f>
        <v>-</v>
      </c>
      <c r="CD6" s="21" t="str">
        <f t="shared" si="9"/>
        <v>-</v>
      </c>
      <c r="CE6" s="21">
        <f t="shared" si="9"/>
        <v>199.22</v>
      </c>
      <c r="CF6" s="21">
        <f t="shared" si="9"/>
        <v>205.42</v>
      </c>
      <c r="CG6" s="21" t="str">
        <f t="shared" si="9"/>
        <v>-</v>
      </c>
      <c r="CH6" s="21" t="str">
        <f t="shared" si="9"/>
        <v>-</v>
      </c>
      <c r="CI6" s="21" t="str">
        <f t="shared" si="9"/>
        <v>-</v>
      </c>
      <c r="CJ6" s="21">
        <f t="shared" si="9"/>
        <v>176.37</v>
      </c>
      <c r="CK6" s="21">
        <f t="shared" si="9"/>
        <v>173.17</v>
      </c>
      <c r="CL6" s="20" t="str">
        <f>IF(CL7="","",IF(CL7="-","【-】","【"&amp;SUBSTITUTE(TEXT(CL7,"#,##0.00"),"-","△")&amp;"】"))</f>
        <v>【134.98】</v>
      </c>
      <c r="CM6" s="21" t="str">
        <f>IF(CM7="",NA(),CM7)</f>
        <v>-</v>
      </c>
      <c r="CN6" s="21" t="str">
        <f t="shared" ref="CN6:CV6" si="10">IF(CN7="",NA(),CN7)</f>
        <v>-</v>
      </c>
      <c r="CO6" s="21" t="str">
        <f t="shared" si="10"/>
        <v>-</v>
      </c>
      <c r="CP6" s="21">
        <f t="shared" si="10"/>
        <v>50.97</v>
      </c>
      <c r="CQ6" s="21">
        <f t="shared" si="10"/>
        <v>53.69</v>
      </c>
      <c r="CR6" s="21" t="str">
        <f t="shared" si="10"/>
        <v>-</v>
      </c>
      <c r="CS6" s="21" t="str">
        <f t="shared" si="10"/>
        <v>-</v>
      </c>
      <c r="CT6" s="21" t="str">
        <f t="shared" si="10"/>
        <v>-</v>
      </c>
      <c r="CU6" s="21">
        <f t="shared" si="10"/>
        <v>56.72</v>
      </c>
      <c r="CV6" s="21">
        <f t="shared" si="10"/>
        <v>56.43</v>
      </c>
      <c r="CW6" s="20" t="str">
        <f>IF(CW7="","",IF(CW7="-","【-】","【"&amp;SUBSTITUTE(TEXT(CW7,"#,##0.00"),"-","△")&amp;"】"))</f>
        <v>【59.99】</v>
      </c>
      <c r="CX6" s="21" t="str">
        <f>IF(CX7="",NA(),CX7)</f>
        <v>-</v>
      </c>
      <c r="CY6" s="21" t="str">
        <f t="shared" ref="CY6:DG6" si="11">IF(CY7="",NA(),CY7)</f>
        <v>-</v>
      </c>
      <c r="CZ6" s="21" t="str">
        <f t="shared" si="11"/>
        <v>-</v>
      </c>
      <c r="DA6" s="21">
        <f t="shared" si="11"/>
        <v>81.47</v>
      </c>
      <c r="DB6" s="21">
        <f t="shared" si="11"/>
        <v>83.46</v>
      </c>
      <c r="DC6" s="21" t="str">
        <f t="shared" si="11"/>
        <v>-</v>
      </c>
      <c r="DD6" s="21" t="str">
        <f t="shared" si="11"/>
        <v>-</v>
      </c>
      <c r="DE6" s="21" t="str">
        <f t="shared" si="11"/>
        <v>-</v>
      </c>
      <c r="DF6" s="21">
        <f t="shared" si="11"/>
        <v>90.72</v>
      </c>
      <c r="DG6" s="21">
        <f t="shared" si="11"/>
        <v>91.07</v>
      </c>
      <c r="DH6" s="20" t="str">
        <f>IF(DH7="","",IF(DH7="-","【-】","【"&amp;SUBSTITUTE(TEXT(DH7,"#,##0.00"),"-","△")&amp;"】"))</f>
        <v>【95.72】</v>
      </c>
      <c r="DI6" s="21" t="str">
        <f>IF(DI7="",NA(),DI7)</f>
        <v>-</v>
      </c>
      <c r="DJ6" s="21" t="str">
        <f t="shared" ref="DJ6:DR6" si="12">IF(DJ7="",NA(),DJ7)</f>
        <v>-</v>
      </c>
      <c r="DK6" s="21" t="str">
        <f t="shared" si="12"/>
        <v>-</v>
      </c>
      <c r="DL6" s="21">
        <f t="shared" si="12"/>
        <v>4.3</v>
      </c>
      <c r="DM6" s="21">
        <f t="shared" si="12"/>
        <v>8.4600000000000009</v>
      </c>
      <c r="DN6" s="21" t="str">
        <f t="shared" si="12"/>
        <v>-</v>
      </c>
      <c r="DO6" s="21" t="str">
        <f t="shared" si="12"/>
        <v>-</v>
      </c>
      <c r="DP6" s="21" t="str">
        <f t="shared" si="12"/>
        <v>-</v>
      </c>
      <c r="DQ6" s="21">
        <f t="shared" si="12"/>
        <v>20.78</v>
      </c>
      <c r="DR6" s="21">
        <f t="shared" si="12"/>
        <v>23.54</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1.34</v>
      </c>
      <c r="EC6" s="21">
        <f t="shared" si="13"/>
        <v>1.5</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0.15</v>
      </c>
      <c r="EN6" s="21">
        <f t="shared" si="14"/>
        <v>0.15</v>
      </c>
      <c r="EO6" s="20" t="str">
        <f>IF(EO7="","",IF(EO7="-","【-】","【"&amp;SUBSTITUTE(TEXT(EO7,"#,##0.00"),"-","△")&amp;"】"))</f>
        <v>【0.24】</v>
      </c>
    </row>
    <row r="7" spans="1:148" s="22" customFormat="1" x14ac:dyDescent="0.15">
      <c r="A7" s="14"/>
      <c r="B7" s="23">
        <v>2021</v>
      </c>
      <c r="C7" s="23">
        <v>62057</v>
      </c>
      <c r="D7" s="23">
        <v>46</v>
      </c>
      <c r="E7" s="23">
        <v>17</v>
      </c>
      <c r="F7" s="23">
        <v>1</v>
      </c>
      <c r="G7" s="23">
        <v>0</v>
      </c>
      <c r="H7" s="23" t="s">
        <v>96</v>
      </c>
      <c r="I7" s="23" t="s">
        <v>97</v>
      </c>
      <c r="J7" s="23" t="s">
        <v>98</v>
      </c>
      <c r="K7" s="23" t="s">
        <v>99</v>
      </c>
      <c r="L7" s="23" t="s">
        <v>100</v>
      </c>
      <c r="M7" s="23" t="s">
        <v>101</v>
      </c>
      <c r="N7" s="24" t="s">
        <v>102</v>
      </c>
      <c r="O7" s="24">
        <v>50.33</v>
      </c>
      <c r="P7" s="24">
        <v>56.08</v>
      </c>
      <c r="Q7" s="24">
        <v>74.47</v>
      </c>
      <c r="R7" s="24">
        <v>3795</v>
      </c>
      <c r="S7" s="24">
        <v>34127</v>
      </c>
      <c r="T7" s="24">
        <v>222.85</v>
      </c>
      <c r="U7" s="24">
        <v>153.13999999999999</v>
      </c>
      <c r="V7" s="24">
        <v>18929</v>
      </c>
      <c r="W7" s="24">
        <v>5.38</v>
      </c>
      <c r="X7" s="24">
        <v>3518.4</v>
      </c>
      <c r="Y7" s="24" t="s">
        <v>102</v>
      </c>
      <c r="Z7" s="24" t="s">
        <v>102</v>
      </c>
      <c r="AA7" s="24" t="s">
        <v>102</v>
      </c>
      <c r="AB7" s="24">
        <v>106.47</v>
      </c>
      <c r="AC7" s="24">
        <v>103</v>
      </c>
      <c r="AD7" s="24" t="s">
        <v>102</v>
      </c>
      <c r="AE7" s="24" t="s">
        <v>102</v>
      </c>
      <c r="AF7" s="24" t="s">
        <v>102</v>
      </c>
      <c r="AG7" s="24">
        <v>106.5</v>
      </c>
      <c r="AH7" s="24">
        <v>106.22</v>
      </c>
      <c r="AI7" s="24">
        <v>107.02</v>
      </c>
      <c r="AJ7" s="24" t="s">
        <v>102</v>
      </c>
      <c r="AK7" s="24" t="s">
        <v>102</v>
      </c>
      <c r="AL7" s="24" t="s">
        <v>102</v>
      </c>
      <c r="AM7" s="24">
        <v>172.88</v>
      </c>
      <c r="AN7" s="24">
        <v>160.19999999999999</v>
      </c>
      <c r="AO7" s="24" t="s">
        <v>102</v>
      </c>
      <c r="AP7" s="24" t="s">
        <v>102</v>
      </c>
      <c r="AQ7" s="24" t="s">
        <v>102</v>
      </c>
      <c r="AR7" s="24">
        <v>18.36</v>
      </c>
      <c r="AS7" s="24">
        <v>18.010000000000002</v>
      </c>
      <c r="AT7" s="24">
        <v>3.09</v>
      </c>
      <c r="AU7" s="24" t="s">
        <v>102</v>
      </c>
      <c r="AV7" s="24" t="s">
        <v>102</v>
      </c>
      <c r="AW7" s="24" t="s">
        <v>102</v>
      </c>
      <c r="AX7" s="24">
        <v>14.45</v>
      </c>
      <c r="AY7" s="24">
        <v>17.239999999999998</v>
      </c>
      <c r="AZ7" s="24" t="s">
        <v>102</v>
      </c>
      <c r="BA7" s="24" t="s">
        <v>102</v>
      </c>
      <c r="BB7" s="24" t="s">
        <v>102</v>
      </c>
      <c r="BC7" s="24">
        <v>55.6</v>
      </c>
      <c r="BD7" s="24">
        <v>59.4</v>
      </c>
      <c r="BE7" s="24">
        <v>71.39</v>
      </c>
      <c r="BF7" s="24" t="s">
        <v>102</v>
      </c>
      <c r="BG7" s="24" t="s">
        <v>102</v>
      </c>
      <c r="BH7" s="24" t="s">
        <v>102</v>
      </c>
      <c r="BI7" s="24">
        <v>499.62</v>
      </c>
      <c r="BJ7" s="24">
        <v>628.96</v>
      </c>
      <c r="BK7" s="24" t="s">
        <v>102</v>
      </c>
      <c r="BL7" s="24" t="s">
        <v>102</v>
      </c>
      <c r="BM7" s="24" t="s">
        <v>102</v>
      </c>
      <c r="BN7" s="24">
        <v>789.08</v>
      </c>
      <c r="BO7" s="24">
        <v>747.84</v>
      </c>
      <c r="BP7" s="24">
        <v>669.11</v>
      </c>
      <c r="BQ7" s="24" t="s">
        <v>102</v>
      </c>
      <c r="BR7" s="24" t="s">
        <v>102</v>
      </c>
      <c r="BS7" s="24" t="s">
        <v>102</v>
      </c>
      <c r="BT7" s="24">
        <v>98.12</v>
      </c>
      <c r="BU7" s="24">
        <v>95.33</v>
      </c>
      <c r="BV7" s="24" t="s">
        <v>102</v>
      </c>
      <c r="BW7" s="24" t="s">
        <v>102</v>
      </c>
      <c r="BX7" s="24" t="s">
        <v>102</v>
      </c>
      <c r="BY7" s="24">
        <v>88.25</v>
      </c>
      <c r="BZ7" s="24">
        <v>90.17</v>
      </c>
      <c r="CA7" s="24">
        <v>99.73</v>
      </c>
      <c r="CB7" s="24" t="s">
        <v>102</v>
      </c>
      <c r="CC7" s="24" t="s">
        <v>102</v>
      </c>
      <c r="CD7" s="24" t="s">
        <v>102</v>
      </c>
      <c r="CE7" s="24">
        <v>199.22</v>
      </c>
      <c r="CF7" s="24">
        <v>205.42</v>
      </c>
      <c r="CG7" s="24" t="s">
        <v>102</v>
      </c>
      <c r="CH7" s="24" t="s">
        <v>102</v>
      </c>
      <c r="CI7" s="24" t="s">
        <v>102</v>
      </c>
      <c r="CJ7" s="24">
        <v>176.37</v>
      </c>
      <c r="CK7" s="24">
        <v>173.17</v>
      </c>
      <c r="CL7" s="24">
        <v>134.97999999999999</v>
      </c>
      <c r="CM7" s="24" t="s">
        <v>102</v>
      </c>
      <c r="CN7" s="24" t="s">
        <v>102</v>
      </c>
      <c r="CO7" s="24" t="s">
        <v>102</v>
      </c>
      <c r="CP7" s="24">
        <v>50.97</v>
      </c>
      <c r="CQ7" s="24">
        <v>53.69</v>
      </c>
      <c r="CR7" s="24" t="s">
        <v>102</v>
      </c>
      <c r="CS7" s="24" t="s">
        <v>102</v>
      </c>
      <c r="CT7" s="24" t="s">
        <v>102</v>
      </c>
      <c r="CU7" s="24">
        <v>56.72</v>
      </c>
      <c r="CV7" s="24">
        <v>56.43</v>
      </c>
      <c r="CW7" s="24">
        <v>59.99</v>
      </c>
      <c r="CX7" s="24" t="s">
        <v>102</v>
      </c>
      <c r="CY7" s="24" t="s">
        <v>102</v>
      </c>
      <c r="CZ7" s="24" t="s">
        <v>102</v>
      </c>
      <c r="DA7" s="24">
        <v>81.47</v>
      </c>
      <c r="DB7" s="24">
        <v>83.46</v>
      </c>
      <c r="DC7" s="24" t="s">
        <v>102</v>
      </c>
      <c r="DD7" s="24" t="s">
        <v>102</v>
      </c>
      <c r="DE7" s="24" t="s">
        <v>102</v>
      </c>
      <c r="DF7" s="24">
        <v>90.72</v>
      </c>
      <c r="DG7" s="24">
        <v>91.07</v>
      </c>
      <c r="DH7" s="24">
        <v>95.72</v>
      </c>
      <c r="DI7" s="24" t="s">
        <v>102</v>
      </c>
      <c r="DJ7" s="24" t="s">
        <v>102</v>
      </c>
      <c r="DK7" s="24" t="s">
        <v>102</v>
      </c>
      <c r="DL7" s="24">
        <v>4.3</v>
      </c>
      <c r="DM7" s="24">
        <v>8.4600000000000009</v>
      </c>
      <c r="DN7" s="24" t="s">
        <v>102</v>
      </c>
      <c r="DO7" s="24" t="s">
        <v>102</v>
      </c>
      <c r="DP7" s="24" t="s">
        <v>102</v>
      </c>
      <c r="DQ7" s="24">
        <v>20.78</v>
      </c>
      <c r="DR7" s="24">
        <v>23.54</v>
      </c>
      <c r="DS7" s="24">
        <v>38.17</v>
      </c>
      <c r="DT7" s="24" t="s">
        <v>102</v>
      </c>
      <c r="DU7" s="24" t="s">
        <v>102</v>
      </c>
      <c r="DV7" s="24" t="s">
        <v>102</v>
      </c>
      <c r="DW7" s="24">
        <v>0</v>
      </c>
      <c r="DX7" s="24">
        <v>0</v>
      </c>
      <c r="DY7" s="24" t="s">
        <v>102</v>
      </c>
      <c r="DZ7" s="24" t="s">
        <v>102</v>
      </c>
      <c r="EA7" s="24" t="s">
        <v>102</v>
      </c>
      <c r="EB7" s="24">
        <v>1.34</v>
      </c>
      <c r="EC7" s="24">
        <v>1.5</v>
      </c>
      <c r="ED7" s="24">
        <v>6.54</v>
      </c>
      <c r="EE7" s="24" t="s">
        <v>102</v>
      </c>
      <c r="EF7" s="24" t="s">
        <v>102</v>
      </c>
      <c r="EG7" s="24" t="s">
        <v>102</v>
      </c>
      <c r="EH7" s="24">
        <v>0</v>
      </c>
      <c r="EI7" s="24">
        <v>0</v>
      </c>
      <c r="EJ7" s="24" t="s">
        <v>102</v>
      </c>
      <c r="EK7" s="24" t="s">
        <v>102</v>
      </c>
      <c r="EL7" s="24" t="s">
        <v>102</v>
      </c>
      <c r="EM7" s="24">
        <v>0.15</v>
      </c>
      <c r="EN7" s="24">
        <v>0.15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SU2141</cp:lastModifiedBy>
  <cp:lastPrinted>2023-01-18T05:21:50Z</cp:lastPrinted>
  <dcterms:created xsi:type="dcterms:W3CDTF">2023-01-12T23:26:59Z</dcterms:created>
  <dcterms:modified xsi:type="dcterms:W3CDTF">2023-01-19T00:57:15Z</dcterms:modified>
  <cp:category/>
</cp:coreProperties>
</file>