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00.1\a上下水道課\0.経営管理室\●【経営比較分析表】\R6経営比較分析表\03.提出\"/>
    </mc:Choice>
  </mc:AlternateContent>
  <workbookProtection workbookAlgorithmName="SHA-512" workbookHashValue="+qiJbb/pe28sH18BDLUdk2eV7f8I1HtlOD8D+BmmJ6nhKUYDg6q4eOgqw/4uRDRlt3WIulM+EMWLS2R9XoawiQ==" workbookSaltValue="ksmTnAqXH1PKXRPcovPeU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<sst xmlns="http://schemas.openxmlformats.org/spreadsheetml/2006/main" count="231" uniqueCount="117">
  <si>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</si>
  <si>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</si>
  <si>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</si>
  <si>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</si>
  <si>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</si>
  <si>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</si>
  <si>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</si>
  <si>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</si>
  <si>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</si>
  <si>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</si>
  <si>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</si>
  <si>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</si>
  <si>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</si>
  <si>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</si>
  <si>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</si>
  <si>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</si>
  <si>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</si>
  <si>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</si>
  <si>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</si>
  <si>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</si>
  <si>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</si>
  <si>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</si>
  <si>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</si>
  <si>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</si>
  <si>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</si>
  <si>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</si>
  <si>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</si>
  <si>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</si>
  <si>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</si>
  <si>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</si>
  <si>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</si>
  <si>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</si>
  <si>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</si>
  <si>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</si>
  <si>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</si>
  <si>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</si>
  <si>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</si>
  <si>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</si>
  <si>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</si>
  <si>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</si>
  <si>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</si>
  <si>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</si>
  <si>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</si>
  <si>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</si>
  <si>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</si>
  <si>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</si>
  <si>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</si>
  <si>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</si>
  <si>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</si>
  <si>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</si>
  <si>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</si>
  <si>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</si>
  <si>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</si>
  <si>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</si>
  <si>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</si>
  <si>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</si>
  <si>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</si>
  <si>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</si>
  <si>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</si>
  <si>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</si>
  <si>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</si>
  <si>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</si>
  <si>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</si>
  <si>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</si>
  <si>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</si>
  <si>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</si>
  <si>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</si>
  <si>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</si>
  <si>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</si>
  <si>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</si>
  <si>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</si>
  <si>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</si>
  <si>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</si>
  <si>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</si>
  <si>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</si>
  <si>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</si>
  <si>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</si>
  <si>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</si>
  <si>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</si>
  <si>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</si>
  <si>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</si>
  <si>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</si>
  <si>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</si>
  <si>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</si>
  <si>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</si>
  <si>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</si>
  <si>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</si>
  <si>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</si>
  <si>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</si>
  <si>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</si>
  <si>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</si>
  <si>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</si>
  <si>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</si>
  <si>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</si>
  <si>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</si>
  <si>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</si>
  <si>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新庄市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</si>
  <si>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</si>
  <si>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</si>
  <si>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</si>
  <si>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</si>
  <si>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</si>
  <si>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</si>
  <si>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</si>
  <si>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</si>
  <si>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</si>
  <si>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</si>
  <si>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</si>
  <si>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</si>
  <si>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</si>
  <si>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</si>
  <si>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</si>
  <si>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</si>
  <si>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</si>
  <si>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平均値と比べ低い。これは当市の公共下水道事業の供用開始が類似団体と比べ遅かったことによるものである。そのため、②管渠老朽化率及び③管渠改善率はともに0％となっている。</t>
    <rPh sb="1" eb="3">
      <t>ユウケイ</t>
    </rPh>
    <rPh sb="3" eb="7">
      <t>コテイシサン</t>
    </rPh>
    <rPh sb="7" eb="12">
      <t>ゲンカショウキャクリツ</t>
    </rPh>
    <rPh sb="33" eb="40">
      <t>コウキョウゲスイドウジギョウ</t>
    </rPh>
    <rPh sb="41" eb="43">
      <t>キョウヨウ</t>
    </rPh>
    <rPh sb="43" eb="45">
      <t>カイシ</t>
    </rPh>
    <rPh sb="53" eb="54">
      <t>オソ</t>
    </rPh>
    <phoneticPr fontId="4"/>
  </si>
  <si>
    <t>　経常収支比率は100％を超えているものの、経費回収率は100％を下回っており、一般会計からの繰入金に依存している状況にある。また、地方公営企業法適用時から多額の欠損金をかかえ、将来の施設等の更新に充てる補てん財源の確保が非常に厳しい状況にある。
　このような状況に加え、今後の人口減少等に伴うサービス需要の減少、人件費の増加、物価の高騰等が、経営に大きな負担となることが見込まれる。また、公営企業に携わる人材の確保も深刻な課題となっている。
　費用対効果を踏まえた投資や将来の汚水処理人口を踏まえた更新を計画的に行い、汚水処理費用の削減に努め、適正な使用料単価の検討を行う必要がある。また、企業職員の確保と資質向上にも努め、サービスの提供を安定して行えるよう事業運営を行っていく必要がある。</t>
    <rPh sb="1" eb="3">
      <t>ケイジョウ</t>
    </rPh>
    <rPh sb="3" eb="5">
      <t>シュウシ</t>
    </rPh>
    <rPh sb="5" eb="7">
      <t>ヒリツ</t>
    </rPh>
    <rPh sb="13" eb="14">
      <t>コ</t>
    </rPh>
    <rPh sb="22" eb="24">
      <t>ケイヒ</t>
    </rPh>
    <rPh sb="24" eb="26">
      <t>カイシュウ</t>
    </rPh>
    <rPh sb="26" eb="27">
      <t>リツ</t>
    </rPh>
    <rPh sb="33" eb="35">
      <t>シタマワ</t>
    </rPh>
    <rPh sb="40" eb="42">
      <t>イッパン</t>
    </rPh>
    <rPh sb="42" eb="44">
      <t>カイケイ</t>
    </rPh>
    <rPh sb="47" eb="49">
      <t>クリイレ</t>
    </rPh>
    <rPh sb="49" eb="50">
      <t>キン</t>
    </rPh>
    <rPh sb="51" eb="53">
      <t>イゾン</t>
    </rPh>
    <rPh sb="57" eb="59">
      <t>ジョウキョウ</t>
    </rPh>
    <rPh sb="66" eb="68">
      <t>チホウ</t>
    </rPh>
    <rPh sb="68" eb="70">
      <t>コウエイ</t>
    </rPh>
    <rPh sb="70" eb="72">
      <t>キギョウ</t>
    </rPh>
    <rPh sb="72" eb="73">
      <t>ホウ</t>
    </rPh>
    <rPh sb="73" eb="75">
      <t>テキヨウ</t>
    </rPh>
    <rPh sb="75" eb="76">
      <t>ジ</t>
    </rPh>
    <rPh sb="78" eb="80">
      <t>タガク</t>
    </rPh>
    <rPh sb="81" eb="84">
      <t>ケッソンキン</t>
    </rPh>
    <rPh sb="89" eb="91">
      <t>ショウライ</t>
    </rPh>
    <rPh sb="92" eb="94">
      <t>シセツ</t>
    </rPh>
    <rPh sb="94" eb="95">
      <t>トウ</t>
    </rPh>
    <rPh sb="96" eb="98">
      <t>コウシン</t>
    </rPh>
    <rPh sb="99" eb="100">
      <t>ア</t>
    </rPh>
    <rPh sb="102" eb="103">
      <t>ホ</t>
    </rPh>
    <rPh sb="105" eb="107">
      <t>ザイゲン</t>
    </rPh>
    <rPh sb="108" eb="110">
      <t>カクホ</t>
    </rPh>
    <rPh sb="111" eb="113">
      <t>ヒジョウ</t>
    </rPh>
    <rPh sb="114" eb="115">
      <t>キビ</t>
    </rPh>
    <rPh sb="117" eb="119">
      <t>ジョウキョウ</t>
    </rPh>
    <rPh sb="169" eb="170">
      <t>トウ</t>
    </rPh>
    <rPh sb="175" eb="176">
      <t>オオ</t>
    </rPh>
    <rPh sb="236" eb="238">
      <t>ショウライ</t>
    </rPh>
    <rPh sb="260" eb="262">
      <t>オスイ</t>
    </rPh>
    <rPh sb="262" eb="264">
      <t>ショリ</t>
    </rPh>
    <rPh sb="264" eb="266">
      <t>ヒヨウ</t>
    </rPh>
    <rPh sb="267" eb="269">
      <t>サクゲン</t>
    </rPh>
    <rPh sb="270" eb="271">
      <t>ツト</t>
    </rPh>
    <rPh sb="287" eb="289">
      <t>ヒツヨウ</t>
    </rPh>
    <rPh sb="296" eb="298">
      <t>キギョウ</t>
    </rPh>
    <rPh sb="298" eb="300">
      <t>ショクイン</t>
    </rPh>
    <rPh sb="301" eb="303">
      <t>カクホ</t>
    </rPh>
    <rPh sb="304" eb="306">
      <t>シシツ</t>
    </rPh>
    <rPh sb="306" eb="308">
      <t>コウジョウ</t>
    </rPh>
    <rPh sb="310" eb="311">
      <t>ツト</t>
    </rPh>
    <rPh sb="318" eb="320">
      <t>テイキョウ</t>
    </rPh>
    <rPh sb="321" eb="323">
      <t>アンテイ</t>
    </rPh>
    <rPh sb="325" eb="326">
      <t>オコナ</t>
    </rPh>
    <rPh sb="330" eb="332">
      <t>ジギョウ</t>
    </rPh>
    <rPh sb="332" eb="334">
      <t>ウンエイ</t>
    </rPh>
    <rPh sb="335" eb="336">
      <t>オコナ</t>
    </rPh>
    <rPh sb="340" eb="342">
      <t>ヒツヨウ</t>
    </rPh>
    <phoneticPr fontId="4"/>
  </si>
  <si>
    <t>①経常収支比率は、黒字経営を示す100％を超えているが、収益は一般会計からの繰入金に依存している状況にある。使用料収入は毎年減少しており経営改善に向けた取組が必要である。
②累積欠損金比率は、類似団体平均値を大きく上回っている。令和2年度地方公営企業法適用時、多額の欠損金を計上し、毎年度純利益により欠損金を減らしているが依然として高い数値となっている。
③流動比率は、現金が使用料収入の半分程度と少なく、類似団体と比較して低い。企業債の償還をしていくことで少しずつ改善していく見込みだが、経営基盤の強化を図る必要がある。
④企業債残高対事業規模比率は、類似団体平均値より低い。企業債の償還が進み企業債残高が減少しているものの、営業収益の減少により3年ぶりに増加した。
⑤経費回収率は、類似団体平均値より高いが100％を下回っている。適正な使用料の確保と汚水処理費の削減に努める必要がある。
⑥汚水処理原価は、類似団体より高く推移している。維持管理費の削減や接続率の向上による有収水量を増加させる取組など経営改善に努める必要がある。
⑦施設利用率は、昨年度より上がったが類似団体平均値より下回っている。今後の汚水処理人口の減少等を踏まえ過大なスペックになっていないか検証していく必要がある。
⑧水洗化率は、毎年増加しているが類似団体平均値と比較して低い。供用開始しても接続に至らない家屋も多いことが要因となっており、水質保全や使用料収入確保の観点から更なる普及活動に努める必要がある。</t>
    <rPh sb="9" eb="11">
      <t>クロジ</t>
    </rPh>
    <rPh sb="11" eb="13">
      <t>ケイエイ</t>
    </rPh>
    <rPh sb="14" eb="15">
      <t>シメ</t>
    </rPh>
    <rPh sb="28" eb="30">
      <t>シュウエキ</t>
    </rPh>
    <rPh sb="96" eb="98">
      <t>ルイジ</t>
    </rPh>
    <rPh sb="98" eb="100">
      <t>ダンタイ</t>
    </rPh>
    <rPh sb="100" eb="103">
      <t>ヘイキンチ</t>
    </rPh>
    <rPh sb="104" eb="105">
      <t>オオ</t>
    </rPh>
    <rPh sb="107" eb="109">
      <t>ウワマワ</t>
    </rPh>
    <rPh sb="114" eb="116">
      <t>レイワ</t>
    </rPh>
    <rPh sb="117" eb="119">
      <t>ネンド</t>
    </rPh>
    <rPh sb="130" eb="132">
      <t>タガク</t>
    </rPh>
    <rPh sb="137" eb="139">
      <t>ケイジョウ</t>
    </rPh>
    <rPh sb="141" eb="144">
      <t>マイネンド</t>
    </rPh>
    <rPh sb="161" eb="163">
      <t>イゼン</t>
    </rPh>
    <rPh sb="185" eb="187">
      <t>ゲンキン</t>
    </rPh>
    <rPh sb="188" eb="191">
      <t>シヨウリョウ</t>
    </rPh>
    <rPh sb="191" eb="193">
      <t>シュウニュウ</t>
    </rPh>
    <rPh sb="194" eb="196">
      <t>ハンブン</t>
    </rPh>
    <rPh sb="196" eb="198">
      <t>テイド</t>
    </rPh>
    <rPh sb="199" eb="200">
      <t>スク</t>
    </rPh>
    <rPh sb="215" eb="217">
      <t>キギョウ</t>
    </rPh>
    <rPh sb="217" eb="218">
      <t>サイ</t>
    </rPh>
    <rPh sb="229" eb="230">
      <t>スコ</t>
    </rPh>
    <rPh sb="239" eb="241">
      <t>ミコミ</t>
    </rPh>
    <rPh sb="245" eb="247">
      <t>ケイエイ</t>
    </rPh>
    <rPh sb="247" eb="249">
      <t>キバン</t>
    </rPh>
    <rPh sb="250" eb="252">
      <t>キョウカ</t>
    </rPh>
    <rPh sb="253" eb="254">
      <t>ハカ</t>
    </rPh>
    <rPh sb="255" eb="257">
      <t>ヒツヨウ</t>
    </rPh>
    <rPh sb="277" eb="279">
      <t>ルイジ</t>
    </rPh>
    <rPh sb="279" eb="281">
      <t>ダンタイ</t>
    </rPh>
    <rPh sb="281" eb="284">
      <t>ヘイキンチ</t>
    </rPh>
    <rPh sb="286" eb="287">
      <t>ヒク</t>
    </rPh>
    <rPh sb="289" eb="291">
      <t>キギョウ</t>
    </rPh>
    <rPh sb="291" eb="292">
      <t>サイ</t>
    </rPh>
    <rPh sb="293" eb="295">
      <t>ショウカン</t>
    </rPh>
    <rPh sb="296" eb="297">
      <t>スス</t>
    </rPh>
    <rPh sb="298" eb="300">
      <t>キギョウ</t>
    </rPh>
    <rPh sb="300" eb="301">
      <t>サイ</t>
    </rPh>
    <rPh sb="301" eb="303">
      <t>ザンダカ</t>
    </rPh>
    <rPh sb="304" eb="306">
      <t>ゲンショウ</t>
    </rPh>
    <rPh sb="314" eb="316">
      <t>エイギョウ</t>
    </rPh>
    <rPh sb="316" eb="318">
      <t>シュウエキ</t>
    </rPh>
    <rPh sb="319" eb="321">
      <t>ゲンショウ</t>
    </rPh>
    <rPh sb="325" eb="326">
      <t>ネン</t>
    </rPh>
    <rPh sb="329" eb="331">
      <t>ゾウカ</t>
    </rPh>
    <rPh sb="343" eb="345">
      <t>ルイジ</t>
    </rPh>
    <rPh sb="345" eb="347">
      <t>ダンタイ</t>
    </rPh>
    <rPh sb="367" eb="369">
      <t>テキセイ</t>
    </rPh>
    <rPh sb="370" eb="373">
      <t>シヨウリョウ</t>
    </rPh>
    <rPh sb="374" eb="376">
      <t>カクホ</t>
    </rPh>
    <rPh sb="377" eb="379">
      <t>オスイ</t>
    </rPh>
    <rPh sb="379" eb="381">
      <t>ショリ</t>
    </rPh>
    <rPh sb="381" eb="382">
      <t>ヒ</t>
    </rPh>
    <rPh sb="383" eb="385">
      <t>サクゲン</t>
    </rPh>
    <rPh sb="386" eb="387">
      <t>ツト</t>
    </rPh>
    <rPh sb="389" eb="391">
      <t>ヒツヨウ</t>
    </rPh>
    <rPh sb="405" eb="407">
      <t>ルイジ</t>
    </rPh>
    <rPh sb="407" eb="409">
      <t>ダンタイ</t>
    </rPh>
    <rPh sb="411" eb="412">
      <t>タカ</t>
    </rPh>
    <rPh sb="413" eb="415">
      <t>スイイ</t>
    </rPh>
    <rPh sb="420" eb="422">
      <t>イジ</t>
    </rPh>
    <rPh sb="422" eb="425">
      <t>カンリヒ</t>
    </rPh>
    <rPh sb="426" eb="428">
      <t>サクゲン</t>
    </rPh>
    <rPh sb="429" eb="431">
      <t>セツゾク</t>
    </rPh>
    <rPh sb="431" eb="432">
      <t>リツ</t>
    </rPh>
    <rPh sb="433" eb="435">
      <t>コウジョウ</t>
    </rPh>
    <rPh sb="438" eb="440">
      <t>ユウシュウ</t>
    </rPh>
    <rPh sb="440" eb="442">
      <t>スイリョウ</t>
    </rPh>
    <rPh sb="443" eb="445">
      <t>ゾウカ</t>
    </rPh>
    <rPh sb="448" eb="450">
      <t>トリクミ</t>
    </rPh>
    <rPh sb="452" eb="454">
      <t>ケイエイ</t>
    </rPh>
    <rPh sb="454" eb="456">
      <t>カイゼン</t>
    </rPh>
    <rPh sb="457" eb="458">
      <t>ツト</t>
    </rPh>
    <rPh sb="475" eb="478">
      <t>サクネンド</t>
    </rPh>
    <rPh sb="485" eb="487">
      <t>ルイジ</t>
    </rPh>
    <rPh sb="487" eb="489">
      <t>ダンタイ</t>
    </rPh>
    <rPh sb="501" eb="503">
      <t>コンゴ</t>
    </rPh>
    <rPh sb="504" eb="506">
      <t>オスイ</t>
    </rPh>
    <rPh sb="506" eb="508">
      <t>ショリ</t>
    </rPh>
    <rPh sb="508" eb="510">
      <t>ジンコウ</t>
    </rPh>
    <rPh sb="511" eb="513">
      <t>ゲンショウ</t>
    </rPh>
    <rPh sb="513" eb="514">
      <t>トウ</t>
    </rPh>
    <rPh sb="515" eb="516">
      <t>フ</t>
    </rPh>
    <rPh sb="518" eb="520">
      <t>カダイ</t>
    </rPh>
    <rPh sb="533" eb="535">
      <t>ケンショウ</t>
    </rPh>
    <rPh sb="539" eb="541">
      <t>ヒツヨウ</t>
    </rPh>
    <rPh sb="553" eb="555">
      <t>マイトシ</t>
    </rPh>
    <rPh sb="555" eb="557">
      <t>ゾウカ</t>
    </rPh>
    <rPh sb="562" eb="566">
      <t>ルイジダンタイ</t>
    </rPh>
    <rPh sb="566" eb="569">
      <t>ヘイキンチ</t>
    </rPh>
    <rPh sb="570" eb="572">
      <t>ヒカク</t>
    </rPh>
    <rPh sb="574" eb="575">
      <t>ヒク</t>
    </rPh>
    <rPh sb="608" eb="612">
      <t>スイシツホゼン</t>
    </rPh>
    <rPh sb="613" eb="615">
      <t>シヨウ</t>
    </rPh>
    <rPh sb="615" eb="616">
      <t>リョウ</t>
    </rPh>
    <rPh sb="616" eb="618">
      <t>シュウニュウ</t>
    </rPh>
    <rPh sb="618" eb="620">
      <t>カクホ</t>
    </rPh>
    <rPh sb="621" eb="623">
      <t>カンテン</t>
    </rPh>
    <rPh sb="633" eb="63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</si>
</sst>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0A-47BE-8DA2-072087DB11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0D0A-47BE-8DA2-072087DB11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50.97</c:v>
                </c:pt>
                <c:pt idx="1">
                  <c:v>53.69</c:v>
                </c:pt>
                <c:pt idx="2">
                  <c:v>53.68</c:v>
                </c:pt>
                <c:pt idx="3">
                  <c:v>52.15</c:v>
                </c:pt>
                <c:pt idx="4">
                  <c:v>54.76</c:v>
                </c:pt>
              </c:numCache>
            </c:numRef>
          </c:val>
          <c:extLst>
            <c:ext xmlns:c16="http://schemas.microsoft.com/office/drawing/2014/chart" uri="{C3380CC4-5D6E-409C-BE32-E72D297353CC}">
              <c16:uniqueId val="{00000000-D133-4D07-A1E0-CBCA86F741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D133-4D07-A1E0-CBCA86F741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81.47</c:v>
                </c:pt>
                <c:pt idx="1">
                  <c:v>83.46</c:v>
                </c:pt>
                <c:pt idx="2">
                  <c:v>85.79</c:v>
                </c:pt>
                <c:pt idx="3">
                  <c:v>87.8</c:v>
                </c:pt>
                <c:pt idx="4">
                  <c:v>88.65</c:v>
                </c:pt>
              </c:numCache>
            </c:numRef>
          </c:val>
          <c:extLst>
            <c:ext xmlns:c16="http://schemas.microsoft.com/office/drawing/2014/chart" uri="{C3380CC4-5D6E-409C-BE32-E72D297353CC}">
              <c16:uniqueId val="{00000000-B666-4D3E-A550-15C4D5B19D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B666-4D3E-A550-15C4D5B19D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106.47</c:v>
                </c:pt>
                <c:pt idx="1">
                  <c:v>103</c:v>
                </c:pt>
                <c:pt idx="2">
                  <c:v>103.73</c:v>
                </c:pt>
                <c:pt idx="3">
                  <c:v>103.08</c:v>
                </c:pt>
                <c:pt idx="4">
                  <c:v>102.87</c:v>
                </c:pt>
              </c:numCache>
            </c:numRef>
          </c:val>
          <c:extLst>
            <c:ext xmlns:c16="http://schemas.microsoft.com/office/drawing/2014/chart" uri="{C3380CC4-5D6E-409C-BE32-E72D297353CC}">
              <c16:uniqueId val="{00000000-0885-41F5-9E66-6CFFFF1DB2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0885-41F5-9E66-6CFFFF1DB2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c:v>
                </c:pt>
                <c:pt idx="1">
                  <c:v>8.4600000000000009</c:v>
                </c:pt>
                <c:pt idx="2">
                  <c:v>12.13</c:v>
                </c:pt>
                <c:pt idx="3">
                  <c:v>15.63</c:v>
                </c:pt>
                <c:pt idx="4">
                  <c:v>19.07</c:v>
                </c:pt>
              </c:numCache>
            </c:numRef>
          </c:val>
          <c:extLst>
            <c:ext xmlns:c16="http://schemas.microsoft.com/office/drawing/2014/chart" uri="{C3380CC4-5D6E-409C-BE32-E72D297353CC}">
              <c16:uniqueId val="{00000000-0DCA-4B4D-BA0A-8839738C8A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DCA-4B4D-BA0A-8839738C8A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FD-49B2-88AF-1B6C7F5537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0DFD-49B2-88AF-1B6C7F5537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172.88</c:v>
                </c:pt>
                <c:pt idx="1">
                  <c:v>160.19999999999999</c:v>
                </c:pt>
                <c:pt idx="2">
                  <c:v>151</c:v>
                </c:pt>
                <c:pt idx="3">
                  <c:v>152.09</c:v>
                </c:pt>
                <c:pt idx="4">
                  <c:v>144.47</c:v>
                </c:pt>
              </c:numCache>
            </c:numRef>
          </c:val>
          <c:extLst>
            <c:ext xmlns:c16="http://schemas.microsoft.com/office/drawing/2014/chart" uri="{C3380CC4-5D6E-409C-BE32-E72D297353CC}">
              <c16:uniqueId val="{00000000-ADB3-4ACE-AF61-B6A38626B7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ADB3-4ACE-AF61-B6A38626B7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14.45</c:v>
                </c:pt>
                <c:pt idx="1">
                  <c:v>17.239999999999998</c:v>
                </c:pt>
                <c:pt idx="2">
                  <c:v>24.31</c:v>
                </c:pt>
                <c:pt idx="3">
                  <c:v>39.47</c:v>
                </c:pt>
                <c:pt idx="4">
                  <c:v>39.090000000000003</c:v>
                </c:pt>
              </c:numCache>
            </c:numRef>
          </c:val>
          <c:extLst>
            <c:ext xmlns:c16="http://schemas.microsoft.com/office/drawing/2014/chart" uri="{C3380CC4-5D6E-409C-BE32-E72D297353CC}">
              <c16:uniqueId val="{00000000-4388-450D-9ACF-B34A6387BE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4388-450D-9ACF-B34A6387BE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499.62</c:v>
                </c:pt>
                <c:pt idx="1">
                  <c:v>628.96</c:v>
                </c:pt>
                <c:pt idx="2">
                  <c:v>454.19</c:v>
                </c:pt>
                <c:pt idx="3">
                  <c:v>392.97</c:v>
                </c:pt>
                <c:pt idx="4">
                  <c:v>490.41</c:v>
                </c:pt>
              </c:numCache>
            </c:numRef>
          </c:val>
          <c:extLst>
            <c:ext xmlns:c16="http://schemas.microsoft.com/office/drawing/2014/chart" uri="{C3380CC4-5D6E-409C-BE32-E72D297353CC}">
              <c16:uniqueId val="{00000000-25B9-457C-8B89-E34E9DDCEE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25B9-457C-8B89-E34E9DDCEE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98.12</c:v>
                </c:pt>
                <c:pt idx="1">
                  <c:v>95.33</c:v>
                </c:pt>
                <c:pt idx="2">
                  <c:v>96.91</c:v>
                </c:pt>
                <c:pt idx="3">
                  <c:v>97.6</c:v>
                </c:pt>
                <c:pt idx="4">
                  <c:v>97.58</c:v>
                </c:pt>
              </c:numCache>
            </c:numRef>
          </c:val>
          <c:extLst>
            <c:ext xmlns:c16="http://schemas.microsoft.com/office/drawing/2014/chart" uri="{C3380CC4-5D6E-409C-BE32-E72D297353CC}">
              <c16:uniqueId val="{00000000-3BE8-4417-89C1-86FEE70B5D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3BE8-4417-89C1-86FEE70B5D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199.22</c:v>
                </c:pt>
                <c:pt idx="1">
                  <c:v>205.42</c:v>
                </c:pt>
                <c:pt idx="2">
                  <c:v>203.4</c:v>
                </c:pt>
                <c:pt idx="3">
                  <c:v>202.08</c:v>
                </c:pt>
                <c:pt idx="4">
                  <c:v>202.83</c:v>
                </c:pt>
              </c:numCache>
            </c:numRef>
          </c:val>
          <c:extLst>
            <c:ext xmlns:c16="http://schemas.microsoft.com/office/drawing/2014/chart" uri="{C3380CC4-5D6E-409C-BE32-E72D297353CC}">
              <c16:uniqueId val="{00000000-1314-4D94-AEB6-818FC94171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314-4D94-AEB6-818FC94171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85" zoomScaleNormal="85" workbookViewId="0">
      <selection activeCell="AY12" sqref="AY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山形県　新庄市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32362</v>
      </c>
      <c r="AM8" s="41"/>
      <c r="AN8" s="41"/>
      <c r="AO8" s="41"/>
      <c r="AP8" s="41"/>
      <c r="AQ8" s="41"/>
      <c r="AR8" s="41"/>
      <c r="AS8" s="41"/>
      <c r="AT8" s="34">
        <f>データ!T6</f>
        <v>222.85</v>
      </c>
      <c r="AU8" s="34"/>
      <c r="AV8" s="34"/>
      <c r="AW8" s="34"/>
      <c r="AX8" s="34"/>
      <c r="AY8" s="34"/>
      <c r="AZ8" s="34"/>
      <c r="BA8" s="34"/>
      <c r="BB8" s="34">
        <f>データ!U6</f>
        <v>145.22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55.77</v>
      </c>
      <c r="J10" s="34"/>
      <c r="K10" s="34"/>
      <c r="L10" s="34"/>
      <c r="M10" s="34"/>
      <c r="N10" s="34"/>
      <c r="O10" s="34"/>
      <c r="P10" s="34">
        <f>データ!P6</f>
        <v>57.79</v>
      </c>
      <c r="Q10" s="34"/>
      <c r="R10" s="34"/>
      <c r="S10" s="34"/>
      <c r="T10" s="34"/>
      <c r="U10" s="34"/>
      <c r="V10" s="34"/>
      <c r="W10" s="34">
        <f>データ!Q6</f>
        <v>69.739999999999995</v>
      </c>
      <c r="X10" s="34"/>
      <c r="Y10" s="34"/>
      <c r="Z10" s="34"/>
      <c r="AA10" s="34"/>
      <c r="AB10" s="34"/>
      <c r="AC10" s="34"/>
      <c r="AD10" s="41">
        <f>データ!R6</f>
        <v>3795</v>
      </c>
      <c r="AE10" s="41"/>
      <c r="AF10" s="41"/>
      <c r="AG10" s="41"/>
      <c r="AH10" s="41"/>
      <c r="AI10" s="41"/>
      <c r="AJ10" s="41"/>
      <c r="AK10" s="2"/>
      <c r="AL10" s="41">
        <f>データ!V6</f>
        <v>18544</v>
      </c>
      <c r="AM10" s="41"/>
      <c r="AN10" s="41"/>
      <c r="AO10" s="41"/>
      <c r="AP10" s="41"/>
      <c r="AQ10" s="41"/>
      <c r="AR10" s="41"/>
      <c r="AS10" s="41"/>
      <c r="AT10" s="34">
        <f>データ!W6</f>
        <v>5.51</v>
      </c>
      <c r="AU10" s="34"/>
      <c r="AV10" s="34"/>
      <c r="AW10" s="34"/>
      <c r="AX10" s="34"/>
      <c r="AY10" s="34"/>
      <c r="AZ10" s="34"/>
      <c r="BA10" s="34"/>
      <c r="BB10" s="34">
        <f>データ!X6</f>
        <v>3365.52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xspNe9gOJgU3eaTUbXJ8HklEsnjLywKUiPI6guUkYBIzJlVjUwSUw6/CZvJln7+5gMfSgGg6CSiHWpHMaZ3PQ==" saltValue="UF2UsNQMw5dfcnFYeEu+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62057</v>
      </c>
      <c r="D6" s="19">
        <f t="shared" si="3"/>
        <v>46</v>
      </c>
      <c r="E6" s="19">
        <f t="shared" si="3"/>
        <v>17</v>
      </c>
      <c r="F6" s="19">
        <f t="shared" si="3"/>
        <v>1</v>
      </c>
      <c r="G6" s="19">
        <f t="shared" si="3"/>
        <v>0</v>
      </c>
      <c r="H6" s="19" t="str">
        <f t="shared" si="3"/>
        <v>山形県　新庄市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55.77</v>
      </c>
      <c r="P6" s="20">
        <f t="shared" si="3"/>
        <v>57.79</v>
      </c>
      <c r="Q6" s="20">
        <f t="shared" si="3"/>
        <v>69.739999999999995</v>
      </c>
      <c r="R6" s="20">
        <f t="shared" si="3"/>
        <v>3795</v>
      </c>
      <c r="S6" s="20">
        <f t="shared" si="3"/>
        <v>32362</v>
      </c>
      <c r="T6" s="20">
        <f t="shared" si="3"/>
        <v>222.85</v>
      </c>
      <c r="U6" s="20">
        <f t="shared" si="3"/>
        <v>145.22</v>
      </c>
      <c r="V6" s="20">
        <f t="shared" si="3"/>
        <v>18544</v>
      </c>
      <c r="W6" s="20">
        <f t="shared" si="3"/>
        <v>5.51</v>
      </c>
      <c r="X6" s="20">
        <f t="shared" si="3"/>
        <v>3365.52</v>
      </c>
      <c r="Y6" s="21">
        <f>IF(Y7="",NA(),Y7)</f>
        <v>106.47</v>
      </c>
      <c r="Z6" s="21">
        <f t="shared" ref="Z6:AH6" si="4">IF(Z7="",NA(),Z7)</f>
        <v>103</v>
      </c>
      <c r="AA6" s="21">
        <f t="shared" si="4"/>
        <v>103.73</v>
      </c>
      <c r="AB6" s="21">
        <f t="shared" si="4"/>
        <v>103.08</v>
      </c>
      <c r="AC6" s="21">
        <f t="shared" si="4"/>
        <v>102.87</v>
      </c>
      <c r="AD6" s="21">
        <f t="shared" si="4"/>
        <v>106.5</v>
      </c>
      <c r="AE6" s="21">
        <f t="shared" si="4"/>
        <v>106.22</v>
      </c>
      <c r="AF6" s="21">
        <f t="shared" si="4"/>
        <v>107.01</v>
      </c>
      <c r="AG6" s="21">
        <f t="shared" si="4"/>
        <v>106.53</v>
      </c>
      <c r="AH6" s="21">
        <f t="shared" si="4"/>
        <v>105.5</v>
      </c>
      <c r="AI6" s="20" t="str">
        <f>IF(AI7="","",IF(AI7="-","【-】","【"&amp;SUBSTITUTE(TEXT(AI7,"#,##0.00"),"-","△")&amp;"】"))</f>
        <v>【105.36】</v>
      </c>
      <c r="AJ6" s="21">
        <f>IF(AJ7="",NA(),AJ7)</f>
        <v>172.88</v>
      </c>
      <c r="AK6" s="21">
        <f t="shared" ref="AK6:AS6" si="5">IF(AK7="",NA(),AK7)</f>
        <v>160.19999999999999</v>
      </c>
      <c r="AL6" s="21">
        <f t="shared" si="5"/>
        <v>151</v>
      </c>
      <c r="AM6" s="21">
        <f t="shared" si="5"/>
        <v>152.09</v>
      </c>
      <c r="AN6" s="21">
        <f t="shared" si="5"/>
        <v>144.47</v>
      </c>
      <c r="AO6" s="21">
        <f t="shared" si="5"/>
        <v>18.36</v>
      </c>
      <c r="AP6" s="21">
        <f t="shared" si="5"/>
        <v>18.010000000000002</v>
      </c>
      <c r="AQ6" s="21">
        <f t="shared" si="5"/>
        <v>23.86</v>
      </c>
      <c r="AR6" s="21">
        <f t="shared" si="5"/>
        <v>18.41</v>
      </c>
      <c r="AS6" s="21">
        <f t="shared" si="5"/>
        <v>16.91</v>
      </c>
      <c r="AT6" s="20" t="str">
        <f>IF(AT7="","",IF(AT7="-","【-】","【"&amp;SUBSTITUTE(TEXT(AT7,"#,##0.00"),"-","△")&amp;"】"))</f>
        <v>【3.12】</v>
      </c>
      <c r="AU6" s="21">
        <f>IF(AU7="",NA(),AU7)</f>
        <v>14.45</v>
      </c>
      <c r="AV6" s="21">
        <f t="shared" ref="AV6:BD6" si="6">IF(AV7="",NA(),AV7)</f>
        <v>17.239999999999998</v>
      </c>
      <c r="AW6" s="21">
        <f t="shared" si="6"/>
        <v>24.31</v>
      </c>
      <c r="AX6" s="21">
        <f t="shared" si="6"/>
        <v>39.47</v>
      </c>
      <c r="AY6" s="21">
        <f t="shared" si="6"/>
        <v>39.090000000000003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499.62</v>
      </c>
      <c r="BG6" s="21">
        <f t="shared" ref="BG6:BO6" si="7">IF(BG7="",NA(),BG7)</f>
        <v>628.96</v>
      </c>
      <c r="BH6" s="21">
        <f t="shared" si="7"/>
        <v>454.19</v>
      </c>
      <c r="BI6" s="21">
        <f t="shared" si="7"/>
        <v>392.97</v>
      </c>
      <c r="BJ6" s="21">
        <f t="shared" si="7"/>
        <v>490.41</v>
      </c>
      <c r="BK6" s="21">
        <f t="shared" si="7"/>
        <v>789.08</v>
      </c>
      <c r="BL6" s="21">
        <f t="shared" si="7"/>
        <v>747.84</v>
      </c>
      <c r="BM6" s="21">
        <f t="shared" si="7"/>
        <v>804.98</v>
      </c>
      <c r="BN6" s="21">
        <f t="shared" si="7"/>
        <v>767.56</v>
      </c>
      <c r="BO6" s="21">
        <f t="shared" si="7"/>
        <v>795.22</v>
      </c>
      <c r="BP6" s="20" t="str">
        <f>IF(BP7="","",IF(BP7="-","【-】","【"&amp;SUBSTITUTE(TEXT(BP7,"#,##0.00"),"-","△")&amp;"】"))</f>
        <v>【602.56】</v>
      </c>
      <c r="BQ6" s="21">
        <f>IF(BQ7="",NA(),BQ7)</f>
        <v>98.12</v>
      </c>
      <c r="BR6" s="21">
        <f t="shared" ref="BR6:BZ6" si="8">IF(BR7="",NA(),BR7)</f>
        <v>95.33</v>
      </c>
      <c r="BS6" s="21">
        <f t="shared" si="8"/>
        <v>96.91</v>
      </c>
      <c r="BT6" s="21">
        <f t="shared" si="8"/>
        <v>97.6</v>
      </c>
      <c r="BU6" s="21">
        <f t="shared" si="8"/>
        <v>97.58</v>
      </c>
      <c r="BV6" s="21">
        <f t="shared" si="8"/>
        <v>88.25</v>
      </c>
      <c r="BW6" s="21">
        <f t="shared" si="8"/>
        <v>90.17</v>
      </c>
      <c r="BX6" s="21">
        <f t="shared" si="8"/>
        <v>88.71</v>
      </c>
      <c r="BY6" s="21">
        <f t="shared" si="8"/>
        <v>90.23</v>
      </c>
      <c r="BZ6" s="21">
        <f t="shared" si="8"/>
        <v>90.78</v>
      </c>
      <c r="CA6" s="20" t="str">
        <f>IF(CA7="","",IF(CA7="-","【-】","【"&amp;SUBSTITUTE(TEXT(CA7,"#,##0.00"),"-","△")&amp;"】"))</f>
        <v>【97.94】</v>
      </c>
      <c r="CB6" s="21">
        <f>IF(CB7="",NA(),CB7)</f>
        <v>199.22</v>
      </c>
      <c r="CC6" s="21">
        <f t="shared" ref="CC6:CK6" si="9">IF(CC7="",NA(),CC7)</f>
        <v>205.42</v>
      </c>
      <c r="CD6" s="21">
        <f t="shared" si="9"/>
        <v>203.4</v>
      </c>
      <c r="CE6" s="21">
        <f t="shared" si="9"/>
        <v>202.08</v>
      </c>
      <c r="CF6" s="21">
        <f t="shared" si="9"/>
        <v>202.83</v>
      </c>
      <c r="CG6" s="21">
        <f t="shared" si="9"/>
        <v>176.37</v>
      </c>
      <c r="CH6" s="21">
        <f t="shared" si="9"/>
        <v>173.17</v>
      </c>
      <c r="CI6" s="21">
        <f t="shared" si="9"/>
        <v>174.8</v>
      </c>
      <c r="CJ6" s="21">
        <f t="shared" si="9"/>
        <v>170.2</v>
      </c>
      <c r="CK6" s="21">
        <f t="shared" si="9"/>
        <v>170.83</v>
      </c>
      <c r="CL6" s="20" t="str">
        <f>IF(CL7="","",IF(CL7="-","【-】","【"&amp;SUBSTITUTE(TEXT(CL7,"#,##0.00"),"-","△")&amp;"】"))</f>
        <v>【140.98】</v>
      </c>
      <c r="CM6" s="21">
        <f>IF(CM7="",NA(),CM7)</f>
        <v>50.97</v>
      </c>
      <c r="CN6" s="21">
        <f t="shared" ref="CN6:CV6" si="10">IF(CN7="",NA(),CN7)</f>
        <v>53.69</v>
      </c>
      <c r="CO6" s="21">
        <f t="shared" si="10"/>
        <v>53.68</v>
      </c>
      <c r="CP6" s="21">
        <f t="shared" si="10"/>
        <v>52.15</v>
      </c>
      <c r="CQ6" s="21">
        <f t="shared" si="10"/>
        <v>54.76</v>
      </c>
      <c r="CR6" s="21">
        <f t="shared" si="10"/>
        <v>56.72</v>
      </c>
      <c r="CS6" s="21">
        <f t="shared" si="10"/>
        <v>56.43</v>
      </c>
      <c r="CT6" s="21">
        <f t="shared" si="10"/>
        <v>55.82</v>
      </c>
      <c r="CU6" s="21">
        <f t="shared" si="10"/>
        <v>56.51</v>
      </c>
      <c r="CV6" s="21">
        <f t="shared" si="10"/>
        <v>56.85</v>
      </c>
      <c r="CW6" s="20" t="str">
        <f>IF(CW7="","",IF(CW7="-","【-】","【"&amp;SUBSTITUTE(TEXT(CW7,"#,##0.00"),"-","△")&amp;"】"))</f>
        <v>【60.13】</v>
      </c>
      <c r="CX6" s="21">
        <f>IF(CX7="",NA(),CX7)</f>
        <v>81.47</v>
      </c>
      <c r="CY6" s="21">
        <f t="shared" ref="CY6:DG6" si="11">IF(CY7="",NA(),CY7)</f>
        <v>83.46</v>
      </c>
      <c r="CZ6" s="21">
        <f t="shared" si="11"/>
        <v>85.79</v>
      </c>
      <c r="DA6" s="21">
        <f t="shared" si="11"/>
        <v>87.8</v>
      </c>
      <c r="DB6" s="21">
        <f t="shared" si="11"/>
        <v>88.65</v>
      </c>
      <c r="DC6" s="21">
        <f t="shared" si="11"/>
        <v>90.72</v>
      </c>
      <c r="DD6" s="21">
        <f t="shared" si="11"/>
        <v>91.07</v>
      </c>
      <c r="DE6" s="21">
        <f t="shared" si="11"/>
        <v>90.67</v>
      </c>
      <c r="DF6" s="21">
        <f t="shared" si="11"/>
        <v>90.62</v>
      </c>
      <c r="DG6" s="21">
        <f t="shared" si="11"/>
        <v>90.79</v>
      </c>
      <c r="DH6" s="20" t="str">
        <f>IF(DH7="","",IF(DH7="-","【-】","【"&amp;SUBSTITUTE(TEXT(DH7,"#,##0.00"),"-","△")&amp;"】"))</f>
        <v>【96.00】</v>
      </c>
      <c r="DI6" s="21">
        <f>IF(DI7="",NA(),DI7)</f>
        <v>4.3</v>
      </c>
      <c r="DJ6" s="21">
        <f t="shared" ref="DJ6:DR6" si="12">IF(DJ7="",NA(),DJ7)</f>
        <v>8.4600000000000009</v>
      </c>
      <c r="DK6" s="21">
        <f t="shared" si="12"/>
        <v>12.13</v>
      </c>
      <c r="DL6" s="21">
        <f t="shared" si="12"/>
        <v>15.63</v>
      </c>
      <c r="DM6" s="21">
        <f t="shared" si="12"/>
        <v>19.07</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62057</v>
      </c>
      <c r="D7" s="23">
        <v>46</v>
      </c>
      <c r="E7" s="23">
        <v>17</v>
      </c>
      <c r="F7" s="23">
        <v>1</v>
      </c>
      <c r="G7" s="23">
        <v>0</v>
      </c>
      <c r="H7" s="23" t="s">
        <v>96</v>
      </c>
      <c r="I7" s="23" t="s">
        <v>97</v>
      </c>
      <c r="J7" s="23" t="s">
        <v>98</v>
      </c>
      <c r="K7" s="23" t="s">
        <v>99</v>
      </c>
      <c r="L7" s="23" t="s">
        <v>100</v>
      </c>
      <c r="M7" s="23" t="s">
        <v>101</v>
      </c>
      <c r="N7" s="24" t="s">
        <v>102</v>
      </c>
      <c r="O7" s="24">
        <v>55.77</v>
      </c>
      <c r="P7" s="24">
        <v>57.79</v>
      </c>
      <c r="Q7" s="24">
        <v>69.739999999999995</v>
      </c>
      <c r="R7" s="24">
        <v>3795</v>
      </c>
      <c r="S7" s="24">
        <v>32362</v>
      </c>
      <c r="T7" s="24">
        <v>222.85</v>
      </c>
      <c r="U7" s="24">
        <v>145.22</v>
      </c>
      <c r="V7" s="24">
        <v>18544</v>
      </c>
      <c r="W7" s="24">
        <v>5.51</v>
      </c>
      <c r="X7" s="24">
        <v>3365.52</v>
      </c>
      <c r="Y7" s="24">
        <v>106.47</v>
      </c>
      <c r="Z7" s="24">
        <v>103</v>
      </c>
      <c r="AA7" s="24">
        <v>103.73</v>
      </c>
      <c r="AB7" s="24">
        <v>103.08</v>
      </c>
      <c r="AC7" s="24">
        <v>102.87</v>
      </c>
      <c r="AD7" s="24">
        <v>106.5</v>
      </c>
      <c r="AE7" s="24">
        <v>106.22</v>
      </c>
      <c r="AF7" s="24">
        <v>107.01</v>
      </c>
      <c r="AG7" s="24">
        <v>106.53</v>
      </c>
      <c r="AH7" s="24">
        <v>105.5</v>
      </c>
      <c r="AI7" s="24">
        <v>105.36</v>
      </c>
      <c r="AJ7" s="24">
        <v>172.88</v>
      </c>
      <c r="AK7" s="24">
        <v>160.19999999999999</v>
      </c>
      <c r="AL7" s="24">
        <v>151</v>
      </c>
      <c r="AM7" s="24">
        <v>152.09</v>
      </c>
      <c r="AN7" s="24">
        <v>144.47</v>
      </c>
      <c r="AO7" s="24">
        <v>18.36</v>
      </c>
      <c r="AP7" s="24">
        <v>18.010000000000002</v>
      </c>
      <c r="AQ7" s="24">
        <v>23.86</v>
      </c>
      <c r="AR7" s="24">
        <v>18.41</v>
      </c>
      <c r="AS7" s="24">
        <v>16.91</v>
      </c>
      <c r="AT7" s="24">
        <v>3.12</v>
      </c>
      <c r="AU7" s="24">
        <v>14.45</v>
      </c>
      <c r="AV7" s="24">
        <v>17.239999999999998</v>
      </c>
      <c r="AW7" s="24">
        <v>24.31</v>
      </c>
      <c r="AX7" s="24">
        <v>39.47</v>
      </c>
      <c r="AY7" s="24">
        <v>39.090000000000003</v>
      </c>
      <c r="AZ7" s="24">
        <v>55.6</v>
      </c>
      <c r="BA7" s="24">
        <v>59.4</v>
      </c>
      <c r="BB7" s="24">
        <v>68.27</v>
      </c>
      <c r="BC7" s="24">
        <v>74.790000000000006</v>
      </c>
      <c r="BD7" s="24">
        <v>73.930000000000007</v>
      </c>
      <c r="BE7" s="24">
        <v>82.75</v>
      </c>
      <c r="BF7" s="24">
        <v>499.62</v>
      </c>
      <c r="BG7" s="24">
        <v>628.96</v>
      </c>
      <c r="BH7" s="24">
        <v>454.19</v>
      </c>
      <c r="BI7" s="24">
        <v>392.97</v>
      </c>
      <c r="BJ7" s="24">
        <v>490.41</v>
      </c>
      <c r="BK7" s="24">
        <v>789.08</v>
      </c>
      <c r="BL7" s="24">
        <v>747.84</v>
      </c>
      <c r="BM7" s="24">
        <v>804.98</v>
      </c>
      <c r="BN7" s="24">
        <v>767.56</v>
      </c>
      <c r="BO7" s="24">
        <v>795.22</v>
      </c>
      <c r="BP7" s="24">
        <v>602.55999999999995</v>
      </c>
      <c r="BQ7" s="24">
        <v>98.12</v>
      </c>
      <c r="BR7" s="24">
        <v>95.33</v>
      </c>
      <c r="BS7" s="24">
        <v>96.91</v>
      </c>
      <c r="BT7" s="24">
        <v>97.6</v>
      </c>
      <c r="BU7" s="24">
        <v>97.58</v>
      </c>
      <c r="BV7" s="24">
        <v>88.25</v>
      </c>
      <c r="BW7" s="24">
        <v>90.17</v>
      </c>
      <c r="BX7" s="24">
        <v>88.71</v>
      </c>
      <c r="BY7" s="24">
        <v>90.23</v>
      </c>
      <c r="BZ7" s="24">
        <v>90.78</v>
      </c>
      <c r="CA7" s="24">
        <v>97.94</v>
      </c>
      <c r="CB7" s="24">
        <v>199.22</v>
      </c>
      <c r="CC7" s="24">
        <v>205.42</v>
      </c>
      <c r="CD7" s="24">
        <v>203.4</v>
      </c>
      <c r="CE7" s="24">
        <v>202.08</v>
      </c>
      <c r="CF7" s="24">
        <v>202.83</v>
      </c>
      <c r="CG7" s="24">
        <v>176.37</v>
      </c>
      <c r="CH7" s="24">
        <v>173.17</v>
      </c>
      <c r="CI7" s="24">
        <v>174.8</v>
      </c>
      <c r="CJ7" s="24">
        <v>170.2</v>
      </c>
      <c r="CK7" s="24">
        <v>170.83</v>
      </c>
      <c r="CL7" s="24">
        <v>140.97999999999999</v>
      </c>
      <c r="CM7" s="24">
        <v>50.97</v>
      </c>
      <c r="CN7" s="24">
        <v>53.69</v>
      </c>
      <c r="CO7" s="24">
        <v>53.68</v>
      </c>
      <c r="CP7" s="24">
        <v>52.15</v>
      </c>
      <c r="CQ7" s="24">
        <v>54.76</v>
      </c>
      <c r="CR7" s="24">
        <v>56.72</v>
      </c>
      <c r="CS7" s="24">
        <v>56.43</v>
      </c>
      <c r="CT7" s="24">
        <v>55.82</v>
      </c>
      <c r="CU7" s="24">
        <v>56.51</v>
      </c>
      <c r="CV7" s="24">
        <v>56.85</v>
      </c>
      <c r="CW7" s="24">
        <v>60.13</v>
      </c>
      <c r="CX7" s="24">
        <v>81.47</v>
      </c>
      <c r="CY7" s="24">
        <v>83.46</v>
      </c>
      <c r="CZ7" s="24">
        <v>85.79</v>
      </c>
      <c r="DA7" s="24">
        <v>87.8</v>
      </c>
      <c r="DB7" s="24">
        <v>88.65</v>
      </c>
      <c r="DC7" s="24">
        <v>90.72</v>
      </c>
      <c r="DD7" s="24">
        <v>91.07</v>
      </c>
      <c r="DE7" s="24">
        <v>90.67</v>
      </c>
      <c r="DF7" s="24">
        <v>90.62</v>
      </c>
      <c r="DG7" s="24">
        <v>90.79</v>
      </c>
      <c r="DH7" s="24">
        <v>96</v>
      </c>
      <c r="DI7" s="24">
        <v>4.3</v>
      </c>
      <c r="DJ7" s="24">
        <v>8.4600000000000009</v>
      </c>
      <c r="DK7" s="24">
        <v>12.13</v>
      </c>
      <c r="DL7" s="24">
        <v>15.63</v>
      </c>
      <c r="DM7" s="24">
        <v>19.07</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2026-02-04T01:51:47Z</cp:lastPrinted>
  <dcterms:created xsi:type="dcterms:W3CDTF">2025-12-23T05:57:08Z</dcterms:created>
  <dcterms:modified xsi:type="dcterms:W3CDTF">2026-02-04T01:51:49Z</dcterms:modified>
  <cp:category/>
</cp:coreProperties>
</file>